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showInkAnnotation="0"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yle/Desktop/MultiFlow Reports for Website/"/>
    </mc:Choice>
  </mc:AlternateContent>
  <xr:revisionPtr revIDLastSave="0" documentId="13_ncr:1_{5A61C67C-103E-9D43-9FA7-2A42734F0053}" xr6:coauthVersionLast="36" xr6:coauthVersionMax="36" xr10:uidLastSave="{00000000-0000-0000-0000-000000000000}"/>
  <bookViews>
    <workbookView xWindow="2940" yWindow="460" windowWidth="33000" windowHeight="19360" tabRatio="802" xr2:uid="{00000000-000D-0000-FFFF-FFFF00000000}"/>
  </bookViews>
  <sheets>
    <sheet name="1 - 4 Hr Raw Data" sheetId="3" r:id="rId1"/>
    <sheet name="2 - 24 Hr Raw Data" sheetId="12" r:id="rId2"/>
    <sheet name="3 - 4 Hr Calc Data" sheetId="4" r:id="rId3"/>
    <sheet name="4 - 24 Hr Calc Data" sheetId="2" r:id="rId4"/>
    <sheet name="5 - Summary" sheetId="11" r:id="rId5"/>
  </sheets>
  <definedNames>
    <definedName name="_xlnm.Print_Area" localSheetId="0">'1 - 4 Hr Raw Data'!$A$1:$Q$103</definedName>
    <definedName name="_xlnm.Print_Area" localSheetId="1">'2 - 24 Hr Raw Data'!$A$1:$Q$103</definedName>
    <definedName name="_xlnm.Print_Area" localSheetId="2">'3 - 4 Hr Calc Data'!$A$1:$U$107</definedName>
    <definedName name="_xlnm.Print_Area" localSheetId="3">'4 - 24 Hr Calc Data'!$A$1:$U$107</definedName>
    <definedName name="_xlnm.Print_Area" localSheetId="4">'5 - Summary'!$A$1:$Q$101</definedName>
    <definedName name="_xlnm.Print_Titles" localSheetId="0">'1 - 4 Hr Raw Data'!$A:$A,'1 - 4 Hr Raw Data'!$1:$7</definedName>
    <definedName name="_xlnm.Print_Titles" localSheetId="1">'2 - 24 Hr Raw Data'!$A:$A,'2 - 24 Hr Raw Data'!$1:$7</definedName>
    <definedName name="_xlnm.Print_Titles" localSheetId="2">'3 - 4 Hr Calc Data'!$A:$B,'3 - 4 Hr Calc Data'!$1:$11</definedName>
    <definedName name="_xlnm.Print_Titles" localSheetId="3">'4 - 24 Hr Calc Data'!$A:$B,'4 - 24 Hr Calc Data'!$1:$11</definedName>
    <definedName name="_xlnm.Print_Titles" localSheetId="4">'5 - Summary'!$1:$5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B7" i="3"/>
  <c r="B7" i="12"/>
  <c r="D7" i="3"/>
  <c r="E7" i="3"/>
  <c r="F7" i="3"/>
  <c r="C7" i="3"/>
  <c r="C7" i="12"/>
  <c r="D7" i="12"/>
  <c r="E7" i="12"/>
  <c r="F7" i="12"/>
  <c r="G4" i="2"/>
  <c r="A13" i="2"/>
  <c r="C13" i="2" s="1"/>
  <c r="A14" i="2"/>
  <c r="C14" i="2" s="1"/>
  <c r="A15" i="2"/>
  <c r="C15" i="2" s="1"/>
  <c r="A16" i="2"/>
  <c r="C16" i="2" s="1"/>
  <c r="A17" i="2"/>
  <c r="C17" i="2" s="1"/>
  <c r="A18" i="2"/>
  <c r="C18" i="2" s="1"/>
  <c r="A19" i="2"/>
  <c r="C19" i="2" s="1"/>
  <c r="A20" i="2"/>
  <c r="C20" i="2" s="1"/>
  <c r="A21" i="2"/>
  <c r="C21" i="2" s="1"/>
  <c r="A22" i="2"/>
  <c r="C22" i="2" s="1"/>
  <c r="A23" i="2"/>
  <c r="C23" i="2" s="1"/>
  <c r="A24" i="2"/>
  <c r="C24" i="2" s="1"/>
  <c r="A25" i="2"/>
  <c r="C25" i="2" s="1"/>
  <c r="A26" i="2"/>
  <c r="C26" i="2" s="1"/>
  <c r="A27" i="2"/>
  <c r="C27" i="2" s="1"/>
  <c r="A28" i="2"/>
  <c r="C28" i="2" s="1"/>
  <c r="A29" i="2"/>
  <c r="C29" i="2" s="1"/>
  <c r="A30" i="2"/>
  <c r="C30" i="2" s="1"/>
  <c r="A31" i="2"/>
  <c r="C31" i="2" s="1"/>
  <c r="A32" i="2"/>
  <c r="C32" i="2" s="1"/>
  <c r="A33" i="2"/>
  <c r="C33" i="2" s="1"/>
  <c r="A34" i="2"/>
  <c r="C34" i="2" s="1"/>
  <c r="A35" i="2"/>
  <c r="C35" i="2" s="1"/>
  <c r="A36" i="2"/>
  <c r="C36" i="2" s="1"/>
  <c r="A37" i="2"/>
  <c r="C37" i="2" s="1"/>
  <c r="A38" i="2"/>
  <c r="C38" i="2" s="1"/>
  <c r="A39" i="2"/>
  <c r="C39" i="2" s="1"/>
  <c r="A40" i="2"/>
  <c r="C40" i="2" s="1"/>
  <c r="A41" i="2"/>
  <c r="C41" i="2" s="1"/>
  <c r="A42" i="2"/>
  <c r="C42" i="2" s="1"/>
  <c r="A43" i="2"/>
  <c r="C43" i="2" s="1"/>
  <c r="A44" i="2"/>
  <c r="C44" i="2" s="1"/>
  <c r="A45" i="2"/>
  <c r="C45" i="2" s="1"/>
  <c r="A46" i="2"/>
  <c r="C46" i="2" s="1"/>
  <c r="A47" i="2"/>
  <c r="C47" i="2" s="1"/>
  <c r="A48" i="2"/>
  <c r="C48" i="2" s="1"/>
  <c r="A49" i="2"/>
  <c r="C49" i="2" s="1"/>
  <c r="A50" i="2"/>
  <c r="C50" i="2" s="1"/>
  <c r="A51" i="2"/>
  <c r="C51" i="2" s="1"/>
  <c r="A52" i="2"/>
  <c r="C52" i="2" s="1"/>
  <c r="A53" i="2"/>
  <c r="C53" i="2" s="1"/>
  <c r="A54" i="2"/>
  <c r="C54" i="2" s="1"/>
  <c r="A55" i="2"/>
  <c r="C55" i="2" s="1"/>
  <c r="A56" i="2"/>
  <c r="C56" i="2" s="1"/>
  <c r="A57" i="2"/>
  <c r="C57" i="2" s="1"/>
  <c r="A58" i="2"/>
  <c r="C58" i="2" s="1"/>
  <c r="A59" i="2"/>
  <c r="C59" i="2" s="1"/>
  <c r="A12" i="2"/>
  <c r="C12" i="2" s="1"/>
  <c r="A60" i="2"/>
  <c r="C60" i="2" s="1"/>
  <c r="A61" i="2"/>
  <c r="C61" i="2" s="1"/>
  <c r="A62" i="2"/>
  <c r="C62" i="2" s="1"/>
  <c r="A63" i="2"/>
  <c r="C63" i="2" s="1"/>
  <c r="A64" i="2"/>
  <c r="C64" i="2" s="1"/>
  <c r="A65" i="2"/>
  <c r="C65" i="2" s="1"/>
  <c r="A66" i="2"/>
  <c r="C66" i="2" s="1"/>
  <c r="A67" i="2"/>
  <c r="C67" i="2" s="1"/>
  <c r="A68" i="2"/>
  <c r="C68" i="2" s="1"/>
  <c r="A69" i="2"/>
  <c r="C69" i="2" s="1"/>
  <c r="A70" i="2"/>
  <c r="C70" i="2" s="1"/>
  <c r="A71" i="2"/>
  <c r="C71" i="2" s="1"/>
  <c r="A72" i="2"/>
  <c r="C72" i="2" s="1"/>
  <c r="A73" i="2"/>
  <c r="C73" i="2" s="1"/>
  <c r="A74" i="2"/>
  <c r="C74" i="2" s="1"/>
  <c r="A75" i="2"/>
  <c r="C75" i="2" s="1"/>
  <c r="A76" i="2"/>
  <c r="C76" i="2" s="1"/>
  <c r="A77" i="2"/>
  <c r="C77" i="2" s="1"/>
  <c r="A78" i="2"/>
  <c r="C78" i="2" s="1"/>
  <c r="A79" i="2"/>
  <c r="C79" i="2" s="1"/>
  <c r="A80" i="2"/>
  <c r="C80" i="2" s="1"/>
  <c r="A81" i="2"/>
  <c r="C81" i="2" s="1"/>
  <c r="A82" i="2"/>
  <c r="C82" i="2" s="1"/>
  <c r="A83" i="2"/>
  <c r="C83" i="2" s="1"/>
  <c r="A84" i="2"/>
  <c r="C84" i="2" s="1"/>
  <c r="A85" i="2"/>
  <c r="C85" i="2" s="1"/>
  <c r="A86" i="2"/>
  <c r="C86" i="2" s="1"/>
  <c r="A87" i="2"/>
  <c r="C87" i="2" s="1"/>
  <c r="A88" i="2"/>
  <c r="C88" i="2" s="1"/>
  <c r="A89" i="2"/>
  <c r="C89" i="2" s="1"/>
  <c r="A90" i="2"/>
  <c r="C90" i="2" s="1"/>
  <c r="A91" i="2"/>
  <c r="C91" i="2" s="1"/>
  <c r="A92" i="2"/>
  <c r="C92" i="2" s="1"/>
  <c r="A93" i="2"/>
  <c r="C93" i="2" s="1"/>
  <c r="A94" i="2"/>
  <c r="C94" i="2" s="1"/>
  <c r="A95" i="2"/>
  <c r="C95" i="2" s="1"/>
  <c r="A96" i="2"/>
  <c r="C96" i="2" s="1"/>
  <c r="A97" i="2"/>
  <c r="C97" i="2" s="1"/>
  <c r="A98" i="2"/>
  <c r="C98" i="2" s="1"/>
  <c r="A99" i="2"/>
  <c r="C99" i="2" s="1"/>
  <c r="A100" i="2"/>
  <c r="C100" i="2" s="1"/>
  <c r="A101" i="2"/>
  <c r="C101" i="2" s="1"/>
  <c r="A102" i="2"/>
  <c r="C102" i="2" s="1"/>
  <c r="A103" i="2"/>
  <c r="C103" i="2" s="1"/>
  <c r="A104" i="2"/>
  <c r="C104" i="2" s="1"/>
  <c r="A105" i="2"/>
  <c r="C105" i="2" s="1"/>
  <c r="A106" i="2"/>
  <c r="C106" i="2" s="1"/>
  <c r="A107" i="2"/>
  <c r="C107" i="2" s="1"/>
  <c r="B13" i="2"/>
  <c r="B14" i="2"/>
  <c r="B15" i="2"/>
  <c r="B16" i="2"/>
  <c r="C10" i="11" s="1"/>
  <c r="B17" i="2"/>
  <c r="B18" i="2"/>
  <c r="B19" i="2"/>
  <c r="B20" i="2"/>
  <c r="B21" i="2"/>
  <c r="B22" i="2"/>
  <c r="B25" i="2"/>
  <c r="C19" i="11" s="1"/>
  <c r="B26" i="2"/>
  <c r="B27" i="2"/>
  <c r="B29" i="2"/>
  <c r="B30" i="2"/>
  <c r="B31" i="2"/>
  <c r="B33" i="2"/>
  <c r="C27" i="11" s="1"/>
  <c r="B34" i="2"/>
  <c r="C28" i="11" s="1"/>
  <c r="B35" i="2"/>
  <c r="B37" i="2"/>
  <c r="B38" i="2"/>
  <c r="B41" i="2"/>
  <c r="B42" i="2"/>
  <c r="B43" i="2"/>
  <c r="B45" i="2"/>
  <c r="B46" i="2"/>
  <c r="B47" i="2"/>
  <c r="C41" i="11" s="1"/>
  <c r="B49" i="2"/>
  <c r="B50" i="2"/>
  <c r="C44" i="11" s="1"/>
  <c r="B52" i="2"/>
  <c r="C46" i="11" s="1"/>
  <c r="B53" i="2"/>
  <c r="B54" i="2"/>
  <c r="B57" i="2"/>
  <c r="C51" i="11" s="1"/>
  <c r="B58" i="2"/>
  <c r="B59" i="2"/>
  <c r="B61" i="2"/>
  <c r="B62" i="2"/>
  <c r="C56" i="11" s="1"/>
  <c r="B64" i="2"/>
  <c r="B65" i="2"/>
  <c r="B66" i="2"/>
  <c r="B67" i="2"/>
  <c r="C61" i="11" s="1"/>
  <c r="B68" i="2"/>
  <c r="C62" i="11" s="1"/>
  <c r="B77" i="2"/>
  <c r="B78" i="2"/>
  <c r="B80" i="2"/>
  <c r="C74" i="11" s="1"/>
  <c r="B81" i="2"/>
  <c r="B84" i="2"/>
  <c r="C78" i="11" s="1"/>
  <c r="B88" i="2"/>
  <c r="C82" i="11" s="1"/>
  <c r="B96" i="2"/>
  <c r="C90" i="11" s="1"/>
  <c r="B97" i="2"/>
  <c r="B100" i="2"/>
  <c r="C94" i="11" s="1"/>
  <c r="B104" i="2"/>
  <c r="B105" i="2"/>
  <c r="G5" i="2"/>
  <c r="G6" i="2"/>
  <c r="A14" i="4"/>
  <c r="A15" i="4"/>
  <c r="A16" i="4"/>
  <c r="A17" i="4"/>
  <c r="A11" i="11" s="1"/>
  <c r="A18" i="4"/>
  <c r="C18" i="4" s="1"/>
  <c r="A19" i="4"/>
  <c r="A13" i="11" s="1"/>
  <c r="A20" i="4"/>
  <c r="A21" i="4"/>
  <c r="A15" i="11" s="1"/>
  <c r="A22" i="4"/>
  <c r="A16" i="11" s="1"/>
  <c r="A23" i="4"/>
  <c r="A24" i="4"/>
  <c r="C24" i="4" s="1"/>
  <c r="A25" i="4"/>
  <c r="C25" i="4" s="1"/>
  <c r="A26" i="4"/>
  <c r="A27" i="4"/>
  <c r="C27" i="4" s="1"/>
  <c r="A28" i="4"/>
  <c r="C28" i="4" s="1"/>
  <c r="A29" i="4"/>
  <c r="A30" i="4"/>
  <c r="A31" i="4"/>
  <c r="A32" i="4"/>
  <c r="C32" i="4" s="1"/>
  <c r="A33" i="4"/>
  <c r="C33" i="4" s="1"/>
  <c r="A34" i="4"/>
  <c r="A28" i="11" s="1"/>
  <c r="A35" i="4"/>
  <c r="A29" i="11" s="1"/>
  <c r="A36" i="4"/>
  <c r="A30" i="11" s="1"/>
  <c r="A37" i="4"/>
  <c r="C37" i="4" s="1"/>
  <c r="A38" i="4"/>
  <c r="A32" i="11" s="1"/>
  <c r="A39" i="4"/>
  <c r="C39" i="4" s="1"/>
  <c r="A40" i="4"/>
  <c r="C40" i="4" s="1"/>
  <c r="A41" i="4"/>
  <c r="C41" i="4" s="1"/>
  <c r="A42" i="4"/>
  <c r="A43" i="4"/>
  <c r="C43" i="4" s="1"/>
  <c r="A44" i="4"/>
  <c r="C44" i="4" s="1"/>
  <c r="A45" i="4"/>
  <c r="C45" i="4" s="1"/>
  <c r="A46" i="4"/>
  <c r="C46" i="4" s="1"/>
  <c r="A47" i="4"/>
  <c r="C47" i="4" s="1"/>
  <c r="A48" i="4"/>
  <c r="A42" i="11" s="1"/>
  <c r="A49" i="4"/>
  <c r="A43" i="11" s="1"/>
  <c r="A50" i="4"/>
  <c r="A44" i="11" s="1"/>
  <c r="A51" i="4"/>
  <c r="A45" i="11" s="1"/>
  <c r="A52" i="4"/>
  <c r="A53" i="4"/>
  <c r="A54" i="4"/>
  <c r="C54" i="4" s="1"/>
  <c r="A55" i="4"/>
  <c r="C55" i="4" s="1"/>
  <c r="A56" i="4"/>
  <c r="A57" i="4"/>
  <c r="A51" i="11" s="1"/>
  <c r="A58" i="4"/>
  <c r="A59" i="4"/>
  <c r="A60" i="4"/>
  <c r="A61" i="4"/>
  <c r="C61" i="4" s="1"/>
  <c r="A62" i="4"/>
  <c r="A63" i="4"/>
  <c r="C63" i="4" s="1"/>
  <c r="A64" i="4"/>
  <c r="A58" i="11" s="1"/>
  <c r="A65" i="4"/>
  <c r="C65" i="4" s="1"/>
  <c r="A66" i="4"/>
  <c r="A60" i="11" s="1"/>
  <c r="A67" i="4"/>
  <c r="A61" i="11" s="1"/>
  <c r="A68" i="4"/>
  <c r="A69" i="4"/>
  <c r="C69" i="4" s="1"/>
  <c r="A70" i="4"/>
  <c r="A64" i="11" s="1"/>
  <c r="A71" i="4"/>
  <c r="C71" i="4" s="1"/>
  <c r="A72" i="4"/>
  <c r="C72" i="4" s="1"/>
  <c r="A73" i="4"/>
  <c r="C73" i="4" s="1"/>
  <c r="A74" i="4"/>
  <c r="A75" i="4"/>
  <c r="A76" i="4"/>
  <c r="A77" i="4"/>
  <c r="A78" i="4"/>
  <c r="A79" i="4"/>
  <c r="A80" i="4"/>
  <c r="C80" i="4" s="1"/>
  <c r="A81" i="4"/>
  <c r="A75" i="11" s="1"/>
  <c r="A82" i="4"/>
  <c r="C82" i="4" s="1"/>
  <c r="A83" i="4"/>
  <c r="A77" i="11" s="1"/>
  <c r="A84" i="4"/>
  <c r="A78" i="11" s="1"/>
  <c r="A85" i="4"/>
  <c r="A79" i="11" s="1"/>
  <c r="A86" i="4"/>
  <c r="A80" i="11" s="1"/>
  <c r="A87" i="4"/>
  <c r="A88" i="4"/>
  <c r="A89" i="4"/>
  <c r="C89" i="4" s="1"/>
  <c r="A90" i="4"/>
  <c r="A91" i="4"/>
  <c r="C91" i="4" s="1"/>
  <c r="A92" i="4"/>
  <c r="A93" i="4"/>
  <c r="A94" i="4"/>
  <c r="A95" i="4"/>
  <c r="A96" i="4"/>
  <c r="C96" i="4" s="1"/>
  <c r="A97" i="4"/>
  <c r="C97" i="4" s="1"/>
  <c r="A98" i="4"/>
  <c r="A92" i="11" s="1"/>
  <c r="A99" i="4"/>
  <c r="C99" i="4" s="1"/>
  <c r="A100" i="4"/>
  <c r="A101" i="4"/>
  <c r="A95" i="11" s="1"/>
  <c r="A102" i="4"/>
  <c r="A96" i="11" s="1"/>
  <c r="A103" i="4"/>
  <c r="C103" i="4" s="1"/>
  <c r="A104" i="4"/>
  <c r="A98" i="11" s="1"/>
  <c r="A105" i="4"/>
  <c r="C105" i="4" s="1"/>
  <c r="A106" i="4"/>
  <c r="A107" i="4"/>
  <c r="C107" i="4" s="1"/>
  <c r="A13" i="4"/>
  <c r="C13" i="4" s="1"/>
  <c r="A12" i="4"/>
  <c r="C14" i="4"/>
  <c r="C15" i="4"/>
  <c r="C16" i="4"/>
  <c r="C20" i="4"/>
  <c r="C21" i="4"/>
  <c r="C22" i="4"/>
  <c r="C23" i="4"/>
  <c r="C26" i="4"/>
  <c r="C29" i="4"/>
  <c r="C30" i="4"/>
  <c r="C31" i="4"/>
  <c r="C36" i="4"/>
  <c r="C38" i="4"/>
  <c r="C42" i="4"/>
  <c r="C52" i="4"/>
  <c r="C53" i="4"/>
  <c r="C56" i="4"/>
  <c r="C57" i="4"/>
  <c r="C58" i="4"/>
  <c r="C59" i="4"/>
  <c r="C60" i="4"/>
  <c r="C62" i="4"/>
  <c r="C68" i="4"/>
  <c r="C74" i="4"/>
  <c r="C75" i="4"/>
  <c r="C76" i="4"/>
  <c r="C77" i="4"/>
  <c r="C78" i="4"/>
  <c r="C79" i="4"/>
  <c r="C84" i="4"/>
  <c r="C86" i="4"/>
  <c r="C87" i="4"/>
  <c r="C88" i="4"/>
  <c r="C90" i="4"/>
  <c r="C92" i="4"/>
  <c r="C93" i="4"/>
  <c r="C94" i="4"/>
  <c r="C95" i="4"/>
  <c r="C100" i="4"/>
  <c r="C101" i="4"/>
  <c r="C102" i="4"/>
  <c r="C104" i="4"/>
  <c r="C106" i="4"/>
  <c r="C12" i="4"/>
  <c r="M5" i="2"/>
  <c r="S4" i="2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6" i="11"/>
  <c r="S6" i="2"/>
  <c r="S5" i="2"/>
  <c r="M6" i="2"/>
  <c r="G7" i="3"/>
  <c r="G7" i="12"/>
  <c r="H7" i="3"/>
  <c r="H7" i="12"/>
  <c r="C7" i="11"/>
  <c r="C8" i="11"/>
  <c r="C9" i="11"/>
  <c r="C11" i="11"/>
  <c r="C12" i="11"/>
  <c r="C13" i="11"/>
  <c r="C14" i="11"/>
  <c r="C35" i="11"/>
  <c r="C36" i="11"/>
  <c r="C37" i="11"/>
  <c r="C39" i="11"/>
  <c r="C58" i="11"/>
  <c r="C59" i="11"/>
  <c r="M7" i="12"/>
  <c r="L7" i="12"/>
  <c r="K7" i="12"/>
  <c r="J7" i="12"/>
  <c r="I7" i="12"/>
  <c r="I7" i="3"/>
  <c r="J7" i="3"/>
  <c r="K7" i="3"/>
  <c r="L7" i="3"/>
  <c r="M7" i="3"/>
  <c r="C40" i="11"/>
  <c r="C60" i="11"/>
  <c r="C15" i="11"/>
  <c r="C16" i="11"/>
  <c r="C43" i="11"/>
  <c r="C47" i="11"/>
  <c r="C48" i="11"/>
  <c r="C20" i="11"/>
  <c r="C91" i="11"/>
  <c r="C21" i="11"/>
  <c r="C23" i="11"/>
  <c r="C52" i="11"/>
  <c r="C53" i="11"/>
  <c r="C24" i="11"/>
  <c r="C25" i="11"/>
  <c r="C55" i="11"/>
  <c r="C98" i="11"/>
  <c r="C71" i="11"/>
  <c r="C99" i="11"/>
  <c r="C72" i="11"/>
  <c r="C29" i="11"/>
  <c r="C75" i="11"/>
  <c r="C31" i="11"/>
  <c r="C32" i="11"/>
  <c r="A87" i="11"/>
  <c r="A97" i="11"/>
  <c r="A100" i="11"/>
  <c r="A85" i="11"/>
  <c r="A84" i="11"/>
  <c r="A89" i="11"/>
  <c r="A94" i="11"/>
  <c r="A86" i="11"/>
  <c r="A88" i="11"/>
  <c r="A101" i="11"/>
  <c r="A82" i="11"/>
  <c r="A73" i="11"/>
  <c r="A69" i="11"/>
  <c r="A70" i="11"/>
  <c r="A54" i="11"/>
  <c r="A40" i="11"/>
  <c r="A14" i="11"/>
  <c r="A31" i="11"/>
  <c r="A48" i="11"/>
  <c r="A36" i="11"/>
  <c r="A20" i="11"/>
  <c r="A9" i="11"/>
  <c r="A33" i="11"/>
  <c r="A6" i="11"/>
  <c r="A71" i="11"/>
  <c r="A66" i="11"/>
  <c r="A50" i="11"/>
  <c r="A38" i="11"/>
  <c r="A22" i="11"/>
  <c r="A10" i="11"/>
  <c r="A47" i="11"/>
  <c r="A7" i="11"/>
  <c r="A17" i="11"/>
  <c r="A49" i="11"/>
  <c r="A65" i="11"/>
  <c r="A57" i="11"/>
  <c r="A63" i="11"/>
  <c r="A62" i="11"/>
  <c r="A46" i="11"/>
  <c r="A34" i="11"/>
  <c r="A18" i="11"/>
  <c r="A8" i="11"/>
  <c r="A23" i="11"/>
  <c r="A72" i="11"/>
  <c r="A56" i="11"/>
  <c r="A41" i="11"/>
  <c r="A25" i="11"/>
  <c r="A53" i="11"/>
  <c r="A81" i="11"/>
  <c r="A55" i="11"/>
  <c r="A68" i="11"/>
  <c r="A52" i="11"/>
  <c r="A39" i="11"/>
  <c r="A24" i="11"/>
  <c r="A37" i="11"/>
  <c r="A21" i="11"/>
  <c r="B51" i="2" l="1"/>
  <c r="C45" i="11" s="1"/>
  <c r="B24" i="2"/>
  <c r="C18" i="11" s="1"/>
  <c r="B103" i="2"/>
  <c r="C97" i="11" s="1"/>
  <c r="B87" i="2"/>
  <c r="C81" i="11" s="1"/>
  <c r="B101" i="2"/>
  <c r="C95" i="11" s="1"/>
  <c r="B85" i="2"/>
  <c r="C79" i="11" s="1"/>
  <c r="B40" i="2"/>
  <c r="C34" i="11" s="1"/>
  <c r="B99" i="2"/>
  <c r="C93" i="11" s="1"/>
  <c r="B83" i="2"/>
  <c r="C77" i="11" s="1"/>
  <c r="B56" i="2"/>
  <c r="C50" i="11" s="1"/>
  <c r="B28" i="2"/>
  <c r="C22" i="11" s="1"/>
  <c r="B12" i="2"/>
  <c r="C6" i="11" s="1"/>
  <c r="B98" i="2"/>
  <c r="C92" i="11" s="1"/>
  <c r="B82" i="2"/>
  <c r="C76" i="11" s="1"/>
  <c r="B36" i="2"/>
  <c r="C30" i="11" s="1"/>
  <c r="B107" i="2"/>
  <c r="C101" i="11" s="1"/>
  <c r="B44" i="2"/>
  <c r="C38" i="11" s="1"/>
  <c r="A19" i="11"/>
  <c r="A83" i="11"/>
  <c r="A35" i="11"/>
  <c r="A99" i="11"/>
  <c r="A67" i="11"/>
  <c r="B32" i="2"/>
  <c r="C26" i="11" s="1"/>
  <c r="B48" i="2"/>
  <c r="C42" i="11" s="1"/>
  <c r="B63" i="2"/>
  <c r="C57" i="11" s="1"/>
  <c r="B79" i="2"/>
  <c r="C73" i="11" s="1"/>
  <c r="B95" i="2"/>
  <c r="C89" i="11" s="1"/>
  <c r="B75" i="2"/>
  <c r="C69" i="11" s="1"/>
  <c r="B94" i="2"/>
  <c r="C88" i="11" s="1"/>
  <c r="B73" i="2"/>
  <c r="C67" i="11" s="1"/>
  <c r="B93" i="2"/>
  <c r="C87" i="11" s="1"/>
  <c r="B72" i="2"/>
  <c r="C66" i="11" s="1"/>
  <c r="B91" i="2"/>
  <c r="C85" i="11" s="1"/>
  <c r="B71" i="2"/>
  <c r="C65" i="11" s="1"/>
  <c r="B89" i="2"/>
  <c r="C83" i="11" s="1"/>
  <c r="B69" i="2"/>
  <c r="C63" i="11" s="1"/>
  <c r="C70" i="4"/>
  <c r="C35" i="4"/>
  <c r="A93" i="11"/>
  <c r="C19" i="4"/>
  <c r="C51" i="4"/>
  <c r="A74" i="11"/>
  <c r="A27" i="11"/>
  <c r="C67" i="4"/>
  <c r="C85" i="4"/>
  <c r="C83" i="4"/>
  <c r="C17" i="4"/>
  <c r="C50" i="4"/>
  <c r="C49" i="4"/>
  <c r="A12" i="11"/>
  <c r="C66" i="4"/>
  <c r="C34" i="4"/>
  <c r="A91" i="11"/>
  <c r="A76" i="11"/>
  <c r="B23" i="2"/>
  <c r="C17" i="11" s="1"/>
  <c r="B102" i="2"/>
  <c r="C96" i="11" s="1"/>
  <c r="B86" i="2"/>
  <c r="C80" i="11" s="1"/>
  <c r="B70" i="2"/>
  <c r="C64" i="11" s="1"/>
  <c r="B55" i="2"/>
  <c r="C49" i="11" s="1"/>
  <c r="B39" i="2"/>
  <c r="C33" i="11" s="1"/>
  <c r="B92" i="2"/>
  <c r="C86" i="11" s="1"/>
  <c r="B76" i="2"/>
  <c r="C70" i="11" s="1"/>
  <c r="B60" i="2"/>
  <c r="C54" i="11" s="1"/>
  <c r="B106" i="2"/>
  <c r="C100" i="11" s="1"/>
  <c r="B90" i="2"/>
  <c r="C84" i="11" s="1"/>
  <c r="B74" i="2"/>
  <c r="C68" i="11" s="1"/>
  <c r="C81" i="4"/>
  <c r="C48" i="4"/>
  <c r="C98" i="4"/>
  <c r="A26" i="11"/>
  <c r="C64" i="4"/>
  <c r="A90" i="11"/>
  <c r="A59" i="11"/>
  <c r="U40" i="4" l="1"/>
  <c r="V40" i="4" s="1"/>
  <c r="E40" i="2"/>
  <c r="D40" i="2"/>
  <c r="E40" i="4"/>
  <c r="D40" i="4"/>
  <c r="G40" i="2"/>
  <c r="L40" i="2" s="1"/>
  <c r="P40" i="2"/>
  <c r="Q40" i="2" s="1"/>
  <c r="H40" i="2"/>
  <c r="I40" i="2"/>
  <c r="F40" i="2"/>
  <c r="J40" i="2" s="1"/>
  <c r="I40" i="4"/>
  <c r="F40" i="4"/>
  <c r="J40" i="4" s="1"/>
  <c r="G40" i="4"/>
  <c r="L40" i="4" s="1"/>
  <c r="H40" i="4"/>
  <c r="P40" i="4"/>
  <c r="Q40" i="4" s="1"/>
  <c r="I38" i="4"/>
  <c r="U38" i="4"/>
  <c r="V38" i="4" s="1"/>
  <c r="E38" i="4"/>
  <c r="D38" i="4"/>
  <c r="E38" i="2"/>
  <c r="D38" i="2"/>
  <c r="G38" i="2"/>
  <c r="I38" i="2"/>
  <c r="F38" i="2"/>
  <c r="H38" i="2"/>
  <c r="F38" i="4"/>
  <c r="G38" i="4"/>
  <c r="H38" i="4"/>
  <c r="E83" i="4"/>
  <c r="F83" i="4"/>
  <c r="U83" i="4"/>
  <c r="V83" i="4" s="1"/>
  <c r="D83" i="4"/>
  <c r="E83" i="2"/>
  <c r="D83" i="2"/>
  <c r="I83" i="2"/>
  <c r="G83" i="2"/>
  <c r="L83" i="2" s="1"/>
  <c r="I83" i="4"/>
  <c r="H83" i="2"/>
  <c r="G83" i="4"/>
  <c r="F83" i="2"/>
  <c r="H83" i="4"/>
  <c r="H17" i="2"/>
  <c r="I17" i="2"/>
  <c r="E17" i="4"/>
  <c r="E17" i="2"/>
  <c r="G17" i="2"/>
  <c r="L17" i="2" s="1"/>
  <c r="H17" i="4"/>
  <c r="F17" i="4"/>
  <c r="I17" i="4"/>
  <c r="G17" i="4"/>
  <c r="U17" i="4"/>
  <c r="V17" i="4" s="1"/>
  <c r="D17" i="4"/>
  <c r="D17" i="2"/>
  <c r="F17" i="2"/>
  <c r="G25" i="2"/>
  <c r="H25" i="4"/>
  <c r="F25" i="4"/>
  <c r="I25" i="4"/>
  <c r="G25" i="4"/>
  <c r="U25" i="4"/>
  <c r="V25" i="4" s="1"/>
  <c r="E25" i="4"/>
  <c r="E25" i="2"/>
  <c r="D25" i="4"/>
  <c r="D25" i="2"/>
  <c r="F25" i="2"/>
  <c r="H25" i="2"/>
  <c r="I25" i="2"/>
  <c r="U103" i="4"/>
  <c r="V103" i="4" s="1"/>
  <c r="I103" i="2"/>
  <c r="G103" i="4"/>
  <c r="D103" i="2"/>
  <c r="H103" i="4"/>
  <c r="H103" i="2"/>
  <c r="F103" i="2"/>
  <c r="G103" i="2"/>
  <c r="F103" i="4"/>
  <c r="I103" i="4"/>
  <c r="E103" i="4"/>
  <c r="E103" i="2"/>
  <c r="D103" i="4"/>
  <c r="I47" i="2"/>
  <c r="E47" i="2"/>
  <c r="U47" i="4"/>
  <c r="V47" i="4" s="1"/>
  <c r="D47" i="2"/>
  <c r="E47" i="4"/>
  <c r="D47" i="4"/>
  <c r="G47" i="2"/>
  <c r="F47" i="2"/>
  <c r="H47" i="2"/>
  <c r="F47" i="4"/>
  <c r="G47" i="4"/>
  <c r="H47" i="4"/>
  <c r="I47" i="4"/>
  <c r="F44" i="4"/>
  <c r="H44" i="2"/>
  <c r="I44" i="2"/>
  <c r="D44" i="2"/>
  <c r="G44" i="4"/>
  <c r="G44" i="2"/>
  <c r="F44" i="2"/>
  <c r="E44" i="4"/>
  <c r="U44" i="4"/>
  <c r="V44" i="4" s="1"/>
  <c r="I44" i="4"/>
  <c r="H44" i="4"/>
  <c r="E44" i="2"/>
  <c r="D44" i="4"/>
  <c r="G89" i="4"/>
  <c r="E89" i="2"/>
  <c r="G89" i="2"/>
  <c r="F89" i="2"/>
  <c r="F89" i="4"/>
  <c r="I89" i="2"/>
  <c r="H89" i="2"/>
  <c r="D89" i="2"/>
  <c r="E89" i="4"/>
  <c r="D89" i="4"/>
  <c r="U89" i="4"/>
  <c r="V89" i="4" s="1"/>
  <c r="I89" i="4"/>
  <c r="H89" i="4"/>
  <c r="D90" i="2"/>
  <c r="I90" i="2"/>
  <c r="E90" i="4"/>
  <c r="F90" i="2"/>
  <c r="G90" i="4"/>
  <c r="L90" i="4" s="1"/>
  <c r="H90" i="2"/>
  <c r="H90" i="4"/>
  <c r="D90" i="4"/>
  <c r="U90" i="4"/>
  <c r="V90" i="4" s="1"/>
  <c r="E90" i="2"/>
  <c r="F90" i="4"/>
  <c r="G90" i="2"/>
  <c r="I90" i="4"/>
  <c r="H51" i="2"/>
  <c r="U51" i="4"/>
  <c r="V51" i="4" s="1"/>
  <c r="D51" i="2"/>
  <c r="E51" i="4"/>
  <c r="D51" i="4"/>
  <c r="G51" i="4"/>
  <c r="F51" i="4"/>
  <c r="G51" i="2"/>
  <c r="H51" i="4"/>
  <c r="E51" i="2"/>
  <c r="I51" i="4"/>
  <c r="F51" i="2"/>
  <c r="J51" i="2" s="1"/>
  <c r="I51" i="2"/>
  <c r="E66" i="2"/>
  <c r="D66" i="2"/>
  <c r="G66" i="2"/>
  <c r="H66" i="2"/>
  <c r="F66" i="2"/>
  <c r="I66" i="2"/>
  <c r="G66" i="4"/>
  <c r="H66" i="4"/>
  <c r="I66" i="4"/>
  <c r="F66" i="4"/>
  <c r="U66" i="4"/>
  <c r="V66" i="4" s="1"/>
  <c r="D66" i="4"/>
  <c r="E66" i="4"/>
  <c r="G46" i="2"/>
  <c r="H46" i="2"/>
  <c r="F46" i="4"/>
  <c r="G46" i="4"/>
  <c r="H46" i="4"/>
  <c r="E46" i="2"/>
  <c r="U46" i="4"/>
  <c r="V46" i="4" s="1"/>
  <c r="E46" i="4"/>
  <c r="D46" i="4"/>
  <c r="I46" i="4"/>
  <c r="F46" i="2"/>
  <c r="I46" i="2"/>
  <c r="D46" i="2"/>
  <c r="F61" i="2"/>
  <c r="G61" i="2"/>
  <c r="H61" i="2"/>
  <c r="I61" i="2"/>
  <c r="F61" i="4"/>
  <c r="I61" i="4"/>
  <c r="G61" i="4"/>
  <c r="H61" i="4"/>
  <c r="D61" i="4"/>
  <c r="U61" i="4"/>
  <c r="V61" i="4" s="1"/>
  <c r="E61" i="4"/>
  <c r="E61" i="2"/>
  <c r="D61" i="2"/>
  <c r="I22" i="2"/>
  <c r="D22" i="2"/>
  <c r="U22" i="4"/>
  <c r="V22" i="4" s="1"/>
  <c r="D22" i="4"/>
  <c r="E22" i="4"/>
  <c r="H22" i="2"/>
  <c r="F22" i="4"/>
  <c r="G22" i="4"/>
  <c r="F22" i="2"/>
  <c r="G22" i="2"/>
  <c r="E22" i="2"/>
  <c r="H22" i="4"/>
  <c r="I22" i="4"/>
  <c r="F41" i="2"/>
  <c r="H41" i="2"/>
  <c r="H41" i="4"/>
  <c r="I41" i="4"/>
  <c r="F41" i="4"/>
  <c r="G41" i="4"/>
  <c r="U41" i="4"/>
  <c r="V41" i="4" s="1"/>
  <c r="E41" i="4"/>
  <c r="D41" i="2"/>
  <c r="D41" i="4"/>
  <c r="E41" i="2"/>
  <c r="G41" i="2"/>
  <c r="I41" i="2"/>
  <c r="U64" i="4"/>
  <c r="V64" i="4" s="1"/>
  <c r="E64" i="4"/>
  <c r="D64" i="4"/>
  <c r="E64" i="2"/>
  <c r="D64" i="2"/>
  <c r="H64" i="2"/>
  <c r="I64" i="2"/>
  <c r="F64" i="2"/>
  <c r="G64" i="2"/>
  <c r="I64" i="4"/>
  <c r="F64" i="4"/>
  <c r="G64" i="4"/>
  <c r="H64" i="4"/>
  <c r="I85" i="2"/>
  <c r="G85" i="4"/>
  <c r="E85" i="4"/>
  <c r="D85" i="4"/>
  <c r="U85" i="4"/>
  <c r="V85" i="4" s="1"/>
  <c r="E85" i="2"/>
  <c r="D85" i="2"/>
  <c r="H85" i="2"/>
  <c r="F85" i="2"/>
  <c r="J85" i="2" s="1"/>
  <c r="H85" i="4"/>
  <c r="G85" i="2"/>
  <c r="F85" i="4"/>
  <c r="I85" i="4"/>
  <c r="E76" i="4"/>
  <c r="D76" i="4"/>
  <c r="U76" i="4"/>
  <c r="V76" i="4" s="1"/>
  <c r="E76" i="2"/>
  <c r="D76" i="2"/>
  <c r="F76" i="2"/>
  <c r="G76" i="2"/>
  <c r="H76" i="2"/>
  <c r="I76" i="2"/>
  <c r="G76" i="4"/>
  <c r="H76" i="4"/>
  <c r="I76" i="4"/>
  <c r="F76" i="4"/>
  <c r="H49" i="2"/>
  <c r="U49" i="4"/>
  <c r="V49" i="4" s="1"/>
  <c r="E49" i="4"/>
  <c r="G49" i="2"/>
  <c r="D49" i="4"/>
  <c r="E49" i="2"/>
  <c r="D49" i="2"/>
  <c r="G49" i="4"/>
  <c r="H49" i="4"/>
  <c r="F49" i="4"/>
  <c r="I49" i="4"/>
  <c r="F49" i="2"/>
  <c r="I49" i="2"/>
  <c r="U42" i="4"/>
  <c r="V42" i="4" s="1"/>
  <c r="E42" i="4"/>
  <c r="E42" i="2"/>
  <c r="D42" i="4"/>
  <c r="D42" i="2"/>
  <c r="F42" i="2"/>
  <c r="G42" i="2"/>
  <c r="H42" i="2"/>
  <c r="I42" i="2"/>
  <c r="H42" i="4"/>
  <c r="I42" i="4"/>
  <c r="F42" i="4"/>
  <c r="G42" i="4"/>
  <c r="G35" i="2"/>
  <c r="H35" i="2"/>
  <c r="H35" i="4"/>
  <c r="F35" i="4"/>
  <c r="G35" i="4"/>
  <c r="E35" i="4"/>
  <c r="I35" i="4"/>
  <c r="D35" i="4"/>
  <c r="D35" i="2"/>
  <c r="I35" i="2"/>
  <c r="F35" i="2"/>
  <c r="U35" i="4"/>
  <c r="V35" i="4" s="1"/>
  <c r="E35" i="2"/>
  <c r="D37" i="2"/>
  <c r="E37" i="4"/>
  <c r="G37" i="2"/>
  <c r="F37" i="2"/>
  <c r="H37" i="2"/>
  <c r="I37" i="2"/>
  <c r="I37" i="4"/>
  <c r="F37" i="4"/>
  <c r="G37" i="4"/>
  <c r="H37" i="4"/>
  <c r="U37" i="4"/>
  <c r="V37" i="4" s="1"/>
  <c r="D37" i="4"/>
  <c r="E37" i="2"/>
  <c r="U91" i="4"/>
  <c r="V91" i="4" s="1"/>
  <c r="H91" i="2"/>
  <c r="E91" i="4"/>
  <c r="H91" i="4"/>
  <c r="D91" i="2"/>
  <c r="G91" i="4"/>
  <c r="F91" i="2"/>
  <c r="F91" i="4"/>
  <c r="E91" i="2"/>
  <c r="G91" i="2"/>
  <c r="I91" i="4"/>
  <c r="I91" i="2"/>
  <c r="D91" i="4"/>
  <c r="I79" i="4"/>
  <c r="G79" i="4"/>
  <c r="E79" i="4"/>
  <c r="U79" i="4"/>
  <c r="V79" i="4" s="1"/>
  <c r="D79" i="4"/>
  <c r="E79" i="2"/>
  <c r="D79" i="2"/>
  <c r="F79" i="2"/>
  <c r="I79" i="2"/>
  <c r="G79" i="2"/>
  <c r="H79" i="2"/>
  <c r="H79" i="4"/>
  <c r="F79" i="4"/>
  <c r="F96" i="2"/>
  <c r="H96" i="4"/>
  <c r="U96" i="4"/>
  <c r="V96" i="4" s="1"/>
  <c r="D96" i="2"/>
  <c r="G96" i="2"/>
  <c r="I96" i="4"/>
  <c r="E96" i="4"/>
  <c r="H96" i="2"/>
  <c r="F96" i="4"/>
  <c r="D96" i="4"/>
  <c r="I96" i="2"/>
  <c r="G96" i="4"/>
  <c r="E96" i="2"/>
  <c r="U104" i="4"/>
  <c r="V104" i="4" s="1"/>
  <c r="I104" i="2"/>
  <c r="H104" i="2"/>
  <c r="I104" i="4"/>
  <c r="G104" i="2"/>
  <c r="L104" i="2" s="1"/>
  <c r="E104" i="2"/>
  <c r="E104" i="4"/>
  <c r="H104" i="4"/>
  <c r="F104" i="4"/>
  <c r="F104" i="2"/>
  <c r="G104" i="4"/>
  <c r="D104" i="4"/>
  <c r="D104" i="2"/>
  <c r="D60" i="4"/>
  <c r="D60" i="2"/>
  <c r="E60" i="2"/>
  <c r="F60" i="2"/>
  <c r="G60" i="2"/>
  <c r="H60" i="2"/>
  <c r="I60" i="2"/>
  <c r="F60" i="4"/>
  <c r="G60" i="4"/>
  <c r="H60" i="4"/>
  <c r="I60" i="4"/>
  <c r="U60" i="4"/>
  <c r="V60" i="4" s="1"/>
  <c r="E60" i="4"/>
  <c r="L60" i="4" s="1"/>
  <c r="D26" i="2"/>
  <c r="E26" i="4"/>
  <c r="D26" i="4"/>
  <c r="E26" i="2"/>
  <c r="G26" i="2"/>
  <c r="L26" i="2" s="1"/>
  <c r="F26" i="2"/>
  <c r="H26" i="2"/>
  <c r="I26" i="2"/>
  <c r="G26" i="4"/>
  <c r="I26" i="4"/>
  <c r="F26" i="4"/>
  <c r="H26" i="4"/>
  <c r="U26" i="4"/>
  <c r="V26" i="4" s="1"/>
  <c r="E65" i="4"/>
  <c r="U65" i="4"/>
  <c r="V65" i="4" s="1"/>
  <c r="D65" i="4"/>
  <c r="E65" i="2"/>
  <c r="D65" i="2"/>
  <c r="H65" i="2"/>
  <c r="I65" i="2"/>
  <c r="F65" i="2"/>
  <c r="G65" i="2"/>
  <c r="F65" i="4"/>
  <c r="H65" i="4"/>
  <c r="I65" i="4"/>
  <c r="G65" i="4"/>
  <c r="F94" i="4"/>
  <c r="E94" i="2"/>
  <c r="G94" i="4"/>
  <c r="F94" i="2"/>
  <c r="I94" i="4"/>
  <c r="E94" i="4"/>
  <c r="D94" i="2"/>
  <c r="D94" i="4"/>
  <c r="H94" i="2"/>
  <c r="H94" i="4"/>
  <c r="G94" i="2"/>
  <c r="U94" i="4"/>
  <c r="V94" i="4" s="1"/>
  <c r="I94" i="2"/>
  <c r="U52" i="4"/>
  <c r="V52" i="4" s="1"/>
  <c r="D52" i="4"/>
  <c r="D52" i="2"/>
  <c r="E52" i="4"/>
  <c r="G52" i="2"/>
  <c r="G52" i="4"/>
  <c r="H52" i="4"/>
  <c r="I52" i="4"/>
  <c r="F52" i="4"/>
  <c r="E52" i="2"/>
  <c r="I52" i="2"/>
  <c r="F52" i="2"/>
  <c r="H52" i="2"/>
  <c r="G107" i="4"/>
  <c r="E107" i="2"/>
  <c r="D107" i="2"/>
  <c r="E107" i="4"/>
  <c r="D107" i="4"/>
  <c r="F107" i="2"/>
  <c r="I107" i="2"/>
  <c r="H107" i="4"/>
  <c r="F107" i="4"/>
  <c r="U107" i="4"/>
  <c r="V107" i="4" s="1"/>
  <c r="G107" i="2"/>
  <c r="I107" i="4"/>
  <c r="H107" i="2"/>
  <c r="H16" i="2"/>
  <c r="I16" i="2"/>
  <c r="H16" i="4"/>
  <c r="F16" i="4"/>
  <c r="I16" i="4"/>
  <c r="G16" i="4"/>
  <c r="U16" i="4"/>
  <c r="V16" i="4" s="1"/>
  <c r="G16" i="2"/>
  <c r="E16" i="4"/>
  <c r="E16" i="2"/>
  <c r="D16" i="4"/>
  <c r="D16" i="2"/>
  <c r="F16" i="2"/>
  <c r="E18" i="2"/>
  <c r="U18" i="4"/>
  <c r="V18" i="4" s="1"/>
  <c r="D18" i="2"/>
  <c r="P18" i="2" s="1"/>
  <c r="Q18" i="2" s="1"/>
  <c r="D18" i="4"/>
  <c r="G18" i="2"/>
  <c r="H18" i="2"/>
  <c r="E18" i="4"/>
  <c r="F18" i="2"/>
  <c r="I18" i="2"/>
  <c r="G18" i="4"/>
  <c r="I18" i="4"/>
  <c r="F18" i="4"/>
  <c r="H18" i="4"/>
  <c r="I53" i="4"/>
  <c r="F53" i="4"/>
  <c r="G53" i="2"/>
  <c r="I53" i="2"/>
  <c r="U53" i="4"/>
  <c r="V53" i="4" s="1"/>
  <c r="D53" i="2"/>
  <c r="D53" i="4"/>
  <c r="G53" i="4"/>
  <c r="H53" i="2"/>
  <c r="E53" i="4"/>
  <c r="H53" i="4"/>
  <c r="F53" i="2"/>
  <c r="E53" i="2"/>
  <c r="F24" i="2"/>
  <c r="H24" i="2"/>
  <c r="E24" i="2"/>
  <c r="P24" i="2" s="1"/>
  <c r="Q24" i="2" s="1"/>
  <c r="I24" i="2"/>
  <c r="E24" i="4"/>
  <c r="P24" i="4" s="1"/>
  <c r="Q24" i="4" s="1"/>
  <c r="D24" i="2"/>
  <c r="G24" i="2"/>
  <c r="D24" i="4"/>
  <c r="H24" i="4"/>
  <c r="I24" i="4"/>
  <c r="F24" i="4"/>
  <c r="G24" i="4"/>
  <c r="U24" i="4"/>
  <c r="V24" i="4" s="1"/>
  <c r="E34" i="4"/>
  <c r="D34" i="2"/>
  <c r="D34" i="4"/>
  <c r="F34" i="2"/>
  <c r="H34" i="2"/>
  <c r="I34" i="2"/>
  <c r="G34" i="2"/>
  <c r="F34" i="4"/>
  <c r="H34" i="4"/>
  <c r="G34" i="4"/>
  <c r="I34" i="4"/>
  <c r="U34" i="4"/>
  <c r="V34" i="4" s="1"/>
  <c r="E34" i="2"/>
  <c r="F14" i="2"/>
  <c r="H14" i="4"/>
  <c r="I14" i="4"/>
  <c r="G14" i="4"/>
  <c r="I14" i="2"/>
  <c r="G14" i="2"/>
  <c r="F14" i="4"/>
  <c r="E14" i="4"/>
  <c r="U14" i="4"/>
  <c r="V14" i="4" s="1"/>
  <c r="D14" i="4"/>
  <c r="H14" i="2"/>
  <c r="E14" i="2"/>
  <c r="D14" i="2"/>
  <c r="G12" i="4"/>
  <c r="H12" i="4"/>
  <c r="U12" i="4"/>
  <c r="V12" i="4" s="1"/>
  <c r="D12" i="2"/>
  <c r="E12" i="4"/>
  <c r="G12" i="2"/>
  <c r="F12" i="2"/>
  <c r="H12" i="2"/>
  <c r="D12" i="4"/>
  <c r="E12" i="2"/>
  <c r="I12" i="4"/>
  <c r="F12" i="4"/>
  <c r="I12" i="2"/>
  <c r="H58" i="2"/>
  <c r="U58" i="4"/>
  <c r="V58" i="4" s="1"/>
  <c r="E58" i="4"/>
  <c r="D58" i="4"/>
  <c r="D58" i="2"/>
  <c r="H58" i="4"/>
  <c r="I58" i="4"/>
  <c r="F58" i="4"/>
  <c r="G58" i="4"/>
  <c r="I58" i="2"/>
  <c r="F58" i="2"/>
  <c r="E58" i="2"/>
  <c r="G58" i="2"/>
  <c r="D97" i="2"/>
  <c r="I97" i="2"/>
  <c r="G97" i="4"/>
  <c r="E97" i="4"/>
  <c r="F97" i="2"/>
  <c r="H97" i="4"/>
  <c r="D97" i="4"/>
  <c r="G97" i="2"/>
  <c r="I97" i="4"/>
  <c r="U97" i="4"/>
  <c r="V97" i="4" s="1"/>
  <c r="E97" i="2"/>
  <c r="P97" i="2" s="1"/>
  <c r="Q97" i="2" s="1"/>
  <c r="H97" i="2"/>
  <c r="F97" i="4"/>
  <c r="G55" i="4"/>
  <c r="D55" i="4"/>
  <c r="U55" i="4"/>
  <c r="V55" i="4" s="1"/>
  <c r="E55" i="4"/>
  <c r="D55" i="2"/>
  <c r="H55" i="4"/>
  <c r="F55" i="4"/>
  <c r="I55" i="4"/>
  <c r="F55" i="2"/>
  <c r="E55" i="2"/>
  <c r="G55" i="2"/>
  <c r="I55" i="2"/>
  <c r="H55" i="2"/>
  <c r="U102" i="4"/>
  <c r="V102" i="4" s="1"/>
  <c r="E102" i="2"/>
  <c r="I102" i="4"/>
  <c r="I102" i="2"/>
  <c r="D102" i="4"/>
  <c r="F102" i="4"/>
  <c r="E102" i="4"/>
  <c r="D102" i="2"/>
  <c r="F102" i="2"/>
  <c r="G102" i="2"/>
  <c r="G102" i="4"/>
  <c r="H102" i="2"/>
  <c r="H102" i="4"/>
  <c r="D28" i="4"/>
  <c r="U28" i="4"/>
  <c r="V28" i="4" s="1"/>
  <c r="G28" i="4"/>
  <c r="E28" i="4"/>
  <c r="F28" i="4"/>
  <c r="I28" i="4"/>
  <c r="G28" i="2"/>
  <c r="I28" i="2"/>
  <c r="E28" i="2"/>
  <c r="H28" i="2"/>
  <c r="D28" i="2"/>
  <c r="F28" i="2"/>
  <c r="H28" i="4"/>
  <c r="F69" i="2"/>
  <c r="G69" i="2"/>
  <c r="H69" i="2"/>
  <c r="I69" i="2"/>
  <c r="I69" i="4"/>
  <c r="G69" i="4"/>
  <c r="F69" i="4"/>
  <c r="H69" i="4"/>
  <c r="E69" i="4"/>
  <c r="U69" i="4"/>
  <c r="V69" i="4" s="1"/>
  <c r="D69" i="4"/>
  <c r="E69" i="2"/>
  <c r="D69" i="2"/>
  <c r="E48" i="4"/>
  <c r="D48" i="4"/>
  <c r="G48" i="4"/>
  <c r="H48" i="4"/>
  <c r="G48" i="2"/>
  <c r="I48" i="4"/>
  <c r="F48" i="4"/>
  <c r="E48" i="2"/>
  <c r="D48" i="2"/>
  <c r="I48" i="2"/>
  <c r="F48" i="2"/>
  <c r="H48" i="2"/>
  <c r="U48" i="4"/>
  <c r="V48" i="4" s="1"/>
  <c r="G99" i="2"/>
  <c r="H99" i="4"/>
  <c r="D99" i="4"/>
  <c r="D99" i="2"/>
  <c r="F99" i="4"/>
  <c r="I99" i="4"/>
  <c r="H99" i="2"/>
  <c r="U99" i="4"/>
  <c r="V99" i="4" s="1"/>
  <c r="F99" i="2"/>
  <c r="I99" i="2"/>
  <c r="G99" i="4"/>
  <c r="E99" i="4"/>
  <c r="E99" i="2"/>
  <c r="H101" i="4"/>
  <c r="F101" i="2"/>
  <c r="F101" i="4"/>
  <c r="U101" i="4"/>
  <c r="V101" i="4" s="1"/>
  <c r="D101" i="4"/>
  <c r="D101" i="2"/>
  <c r="H101" i="2"/>
  <c r="G101" i="4"/>
  <c r="I101" i="4"/>
  <c r="I101" i="2"/>
  <c r="G101" i="2"/>
  <c r="E101" i="4"/>
  <c r="E101" i="2"/>
  <c r="F54" i="2"/>
  <c r="H54" i="2"/>
  <c r="U54" i="4"/>
  <c r="V54" i="4" s="1"/>
  <c r="E54" i="4"/>
  <c r="D54" i="4"/>
  <c r="D54" i="2"/>
  <c r="G54" i="4"/>
  <c r="G54" i="2"/>
  <c r="H54" i="4"/>
  <c r="E54" i="2"/>
  <c r="I54" i="4"/>
  <c r="F54" i="4"/>
  <c r="I54" i="2"/>
  <c r="H33" i="2"/>
  <c r="H33" i="4"/>
  <c r="F33" i="4"/>
  <c r="I33" i="4"/>
  <c r="G33" i="4"/>
  <c r="U33" i="4"/>
  <c r="V33" i="4" s="1"/>
  <c r="D33" i="4"/>
  <c r="E33" i="2"/>
  <c r="E33" i="4"/>
  <c r="D33" i="2"/>
  <c r="I33" i="2"/>
  <c r="G33" i="2"/>
  <c r="F33" i="2"/>
  <c r="U95" i="4"/>
  <c r="V95" i="4" s="1"/>
  <c r="E95" i="4"/>
  <c r="I95" i="2"/>
  <c r="H95" i="4"/>
  <c r="D95" i="4"/>
  <c r="F95" i="4"/>
  <c r="I95" i="4"/>
  <c r="E95" i="2"/>
  <c r="G95" i="2"/>
  <c r="F95" i="2"/>
  <c r="D95" i="2"/>
  <c r="P95" i="2" s="1"/>
  <c r="Q95" i="2" s="1"/>
  <c r="H95" i="2"/>
  <c r="G95" i="4"/>
  <c r="E77" i="4"/>
  <c r="U77" i="4"/>
  <c r="V77" i="4" s="1"/>
  <c r="D77" i="4"/>
  <c r="E77" i="2"/>
  <c r="D77" i="2"/>
  <c r="F77" i="2"/>
  <c r="H77" i="2"/>
  <c r="I77" i="2"/>
  <c r="F77" i="4"/>
  <c r="H77" i="4"/>
  <c r="G77" i="2"/>
  <c r="I77" i="4"/>
  <c r="G77" i="4"/>
  <c r="H39" i="4"/>
  <c r="U39" i="4"/>
  <c r="V39" i="4" s="1"/>
  <c r="E39" i="2"/>
  <c r="E39" i="4"/>
  <c r="D39" i="2"/>
  <c r="D39" i="4"/>
  <c r="G39" i="2"/>
  <c r="H39" i="2"/>
  <c r="F39" i="2"/>
  <c r="I39" i="2"/>
  <c r="F39" i="4"/>
  <c r="I39" i="4"/>
  <c r="G39" i="4"/>
  <c r="E29" i="4"/>
  <c r="D29" i="2"/>
  <c r="G29" i="2"/>
  <c r="H29" i="2"/>
  <c r="F29" i="2"/>
  <c r="I29" i="2"/>
  <c r="F29" i="4"/>
  <c r="I29" i="4"/>
  <c r="G29" i="4"/>
  <c r="H29" i="4"/>
  <c r="U29" i="4"/>
  <c r="V29" i="4" s="1"/>
  <c r="D29" i="4"/>
  <c r="E29" i="2"/>
  <c r="I106" i="4"/>
  <c r="H106" i="4"/>
  <c r="I106" i="2"/>
  <c r="H106" i="2"/>
  <c r="G106" i="4"/>
  <c r="E106" i="2"/>
  <c r="E106" i="4"/>
  <c r="D106" i="2"/>
  <c r="G106" i="2"/>
  <c r="D106" i="4"/>
  <c r="F106" i="2"/>
  <c r="U106" i="4"/>
  <c r="V106" i="4" s="1"/>
  <c r="F106" i="4"/>
  <c r="I84" i="4"/>
  <c r="F84" i="4"/>
  <c r="G84" i="2"/>
  <c r="G84" i="4"/>
  <c r="H84" i="2"/>
  <c r="H84" i="4"/>
  <c r="U84" i="4"/>
  <c r="V84" i="4" s="1"/>
  <c r="E84" i="4"/>
  <c r="D84" i="4"/>
  <c r="E84" i="2"/>
  <c r="D84" i="2"/>
  <c r="I84" i="2"/>
  <c r="F84" i="2"/>
  <c r="E92" i="2"/>
  <c r="F92" i="4"/>
  <c r="I92" i="4"/>
  <c r="U92" i="4"/>
  <c r="V92" i="4" s="1"/>
  <c r="D92" i="2"/>
  <c r="F92" i="2"/>
  <c r="G92" i="2"/>
  <c r="H92" i="2"/>
  <c r="G92" i="4"/>
  <c r="E92" i="4"/>
  <c r="I92" i="2"/>
  <c r="H92" i="4"/>
  <c r="D92" i="4"/>
  <c r="F87" i="4"/>
  <c r="G87" i="2"/>
  <c r="G87" i="4"/>
  <c r="D87" i="4"/>
  <c r="U87" i="4"/>
  <c r="V87" i="4" s="1"/>
  <c r="E87" i="4"/>
  <c r="D87" i="2"/>
  <c r="E87" i="2"/>
  <c r="H87" i="2"/>
  <c r="F87" i="2"/>
  <c r="I87" i="2"/>
  <c r="H87" i="4"/>
  <c r="I87" i="4"/>
  <c r="E31" i="2"/>
  <c r="G31" i="2"/>
  <c r="H31" i="2"/>
  <c r="F31" i="2"/>
  <c r="I31" i="2"/>
  <c r="G31" i="4"/>
  <c r="H31" i="4"/>
  <c r="F31" i="4"/>
  <c r="I31" i="4"/>
  <c r="U31" i="4"/>
  <c r="V31" i="4" s="1"/>
  <c r="D31" i="2"/>
  <c r="E31" i="4"/>
  <c r="D31" i="4"/>
  <c r="I36" i="4"/>
  <c r="F36" i="4"/>
  <c r="G36" i="4"/>
  <c r="H36" i="4"/>
  <c r="U36" i="4"/>
  <c r="V36" i="4" s="1"/>
  <c r="D36" i="4"/>
  <c r="E36" i="2"/>
  <c r="D36" i="2"/>
  <c r="E36" i="4"/>
  <c r="F36" i="2"/>
  <c r="H36" i="2"/>
  <c r="I36" i="2"/>
  <c r="G36" i="2"/>
  <c r="E13" i="2"/>
  <c r="U13" i="4"/>
  <c r="V13" i="4" s="1"/>
  <c r="D13" i="4"/>
  <c r="F13" i="2"/>
  <c r="H13" i="2"/>
  <c r="H13" i="4"/>
  <c r="I13" i="4"/>
  <c r="G13" i="4"/>
  <c r="E13" i="4"/>
  <c r="F13" i="4"/>
  <c r="I13" i="2"/>
  <c r="D13" i="2"/>
  <c r="G13" i="2"/>
  <c r="H59" i="2"/>
  <c r="U59" i="4"/>
  <c r="V59" i="4" s="1"/>
  <c r="E59" i="2"/>
  <c r="G59" i="2"/>
  <c r="L59" i="2" s="1"/>
  <c r="G59" i="4"/>
  <c r="H59" i="4"/>
  <c r="I59" i="4"/>
  <c r="F59" i="4"/>
  <c r="D59" i="4"/>
  <c r="D59" i="2"/>
  <c r="E59" i="4"/>
  <c r="F59" i="2"/>
  <c r="I59" i="2"/>
  <c r="U63" i="4"/>
  <c r="V63" i="4" s="1"/>
  <c r="E63" i="4"/>
  <c r="D63" i="4"/>
  <c r="E63" i="2"/>
  <c r="D63" i="2"/>
  <c r="G63" i="2"/>
  <c r="H63" i="2"/>
  <c r="I63" i="2"/>
  <c r="F63" i="2"/>
  <c r="G63" i="4"/>
  <c r="H63" i="4"/>
  <c r="I63" i="4"/>
  <c r="F63" i="4"/>
  <c r="F73" i="2"/>
  <c r="I73" i="2"/>
  <c r="G73" i="4"/>
  <c r="F73" i="4"/>
  <c r="H73" i="4"/>
  <c r="I73" i="4"/>
  <c r="E73" i="4"/>
  <c r="D73" i="4"/>
  <c r="U73" i="4"/>
  <c r="V73" i="4" s="1"/>
  <c r="D73" i="2"/>
  <c r="E73" i="2"/>
  <c r="G73" i="2"/>
  <c r="H73" i="2"/>
  <c r="D27" i="4"/>
  <c r="E27" i="2"/>
  <c r="E27" i="4"/>
  <c r="D27" i="2"/>
  <c r="F27" i="2"/>
  <c r="I27" i="2"/>
  <c r="G27" i="2"/>
  <c r="H27" i="2"/>
  <c r="H27" i="4"/>
  <c r="F27" i="4"/>
  <c r="I27" i="4"/>
  <c r="G27" i="4"/>
  <c r="U27" i="4"/>
  <c r="V27" i="4" s="1"/>
  <c r="U80" i="4"/>
  <c r="V80" i="4" s="1"/>
  <c r="E80" i="4"/>
  <c r="D80" i="4"/>
  <c r="E80" i="2"/>
  <c r="D80" i="2"/>
  <c r="I80" i="2"/>
  <c r="F80" i="2"/>
  <c r="G80" i="4"/>
  <c r="H80" i="4"/>
  <c r="G80" i="2"/>
  <c r="I80" i="4"/>
  <c r="H80" i="2"/>
  <c r="F80" i="4"/>
  <c r="U67" i="4"/>
  <c r="V67" i="4" s="1"/>
  <c r="E67" i="4"/>
  <c r="P67" i="4" s="1"/>
  <c r="Q67" i="4" s="1"/>
  <c r="D67" i="4"/>
  <c r="E67" i="2"/>
  <c r="D67" i="2"/>
  <c r="I67" i="2"/>
  <c r="F67" i="2"/>
  <c r="G67" i="2"/>
  <c r="H67" i="2"/>
  <c r="I67" i="4"/>
  <c r="F67" i="4"/>
  <c r="G67" i="4"/>
  <c r="H67" i="4"/>
  <c r="I15" i="4"/>
  <c r="G15" i="4"/>
  <c r="H15" i="4"/>
  <c r="I15" i="2"/>
  <c r="D15" i="2"/>
  <c r="U15" i="4"/>
  <c r="V15" i="4" s="1"/>
  <c r="F15" i="2"/>
  <c r="J15" i="2" s="1"/>
  <c r="F15" i="4"/>
  <c r="H15" i="2"/>
  <c r="D15" i="4"/>
  <c r="E15" i="2"/>
  <c r="E15" i="4"/>
  <c r="G15" i="2"/>
  <c r="L15" i="2" s="1"/>
  <c r="D98" i="2"/>
  <c r="P98" i="2" s="1"/>
  <c r="G98" i="2"/>
  <c r="H98" i="4"/>
  <c r="F98" i="2"/>
  <c r="I98" i="4"/>
  <c r="H98" i="2"/>
  <c r="F98" i="4"/>
  <c r="U98" i="4"/>
  <c r="V98" i="4" s="1"/>
  <c r="E98" i="4"/>
  <c r="I98" i="2"/>
  <c r="G98" i="4"/>
  <c r="D98" i="4"/>
  <c r="E98" i="2"/>
  <c r="E86" i="2"/>
  <c r="D86" i="2"/>
  <c r="F86" i="2"/>
  <c r="J86" i="2" s="1"/>
  <c r="H86" i="2"/>
  <c r="H86" i="4"/>
  <c r="I86" i="2"/>
  <c r="I86" i="4"/>
  <c r="F86" i="4"/>
  <c r="G86" i="2"/>
  <c r="G86" i="4"/>
  <c r="U86" i="4"/>
  <c r="V86" i="4" s="1"/>
  <c r="E86" i="4"/>
  <c r="D86" i="4"/>
  <c r="P86" i="4" s="1"/>
  <c r="Q86" i="4" s="1"/>
  <c r="G45" i="2"/>
  <c r="G45" i="4"/>
  <c r="I45" i="4"/>
  <c r="F45" i="4"/>
  <c r="U45" i="4"/>
  <c r="V45" i="4" s="1"/>
  <c r="E45" i="4"/>
  <c r="I45" i="2"/>
  <c r="D45" i="4"/>
  <c r="F45" i="2"/>
  <c r="E45" i="2"/>
  <c r="H45" i="2"/>
  <c r="H45" i="4"/>
  <c r="D45" i="2"/>
  <c r="H74" i="4"/>
  <c r="I74" i="4"/>
  <c r="U74" i="4"/>
  <c r="V74" i="4" s="1"/>
  <c r="E74" i="4"/>
  <c r="G74" i="4"/>
  <c r="D74" i="4"/>
  <c r="E74" i="2"/>
  <c r="D74" i="2"/>
  <c r="G74" i="2"/>
  <c r="H74" i="2"/>
  <c r="I74" i="2"/>
  <c r="F74" i="2"/>
  <c r="F74" i="4"/>
  <c r="I100" i="2"/>
  <c r="G100" i="4"/>
  <c r="U100" i="4"/>
  <c r="V100" i="4" s="1"/>
  <c r="F100" i="2"/>
  <c r="H100" i="4"/>
  <c r="E100" i="4"/>
  <c r="E100" i="2"/>
  <c r="P100" i="2" s="1"/>
  <c r="H100" i="2"/>
  <c r="I100" i="4"/>
  <c r="G100" i="2"/>
  <c r="F100" i="4"/>
  <c r="D100" i="4"/>
  <c r="D100" i="2"/>
  <c r="H93" i="2"/>
  <c r="I93" i="4"/>
  <c r="D93" i="2"/>
  <c r="F93" i="4"/>
  <c r="E93" i="4"/>
  <c r="F93" i="2"/>
  <c r="G93" i="4"/>
  <c r="U93" i="4"/>
  <c r="V93" i="4" s="1"/>
  <c r="D93" i="4"/>
  <c r="G93" i="2"/>
  <c r="H93" i="4"/>
  <c r="E93" i="2"/>
  <c r="I93" i="2"/>
  <c r="F32" i="4"/>
  <c r="G32" i="4"/>
  <c r="U32" i="4"/>
  <c r="V32" i="4" s="1"/>
  <c r="E32" i="2"/>
  <c r="H32" i="2"/>
  <c r="F32" i="2"/>
  <c r="J32" i="2" s="1"/>
  <c r="I32" i="2"/>
  <c r="G32" i="2"/>
  <c r="D32" i="2"/>
  <c r="D32" i="4"/>
  <c r="H32" i="4"/>
  <c r="E32" i="4"/>
  <c r="I32" i="4"/>
  <c r="F50" i="2"/>
  <c r="G50" i="4"/>
  <c r="H50" i="2"/>
  <c r="H50" i="4"/>
  <c r="I50" i="4"/>
  <c r="G50" i="2"/>
  <c r="E50" i="2"/>
  <c r="U50" i="4"/>
  <c r="V50" i="4" s="1"/>
  <c r="D50" i="2"/>
  <c r="E50" i="4"/>
  <c r="D50" i="4"/>
  <c r="F50" i="4"/>
  <c r="I50" i="2"/>
  <c r="I82" i="4"/>
  <c r="I82" i="2"/>
  <c r="F82" i="4"/>
  <c r="G82" i="4"/>
  <c r="U82" i="4"/>
  <c r="V82" i="4" s="1"/>
  <c r="E82" i="4"/>
  <c r="D82" i="4"/>
  <c r="D82" i="2"/>
  <c r="E82" i="2"/>
  <c r="G82" i="2"/>
  <c r="H82" i="2"/>
  <c r="H82" i="4"/>
  <c r="F82" i="2"/>
  <c r="I23" i="2"/>
  <c r="U23" i="4"/>
  <c r="V23" i="4" s="1"/>
  <c r="E23" i="4"/>
  <c r="D23" i="2"/>
  <c r="P23" i="2" s="1"/>
  <c r="D23" i="4"/>
  <c r="G23" i="4"/>
  <c r="F23" i="4"/>
  <c r="H23" i="2"/>
  <c r="H23" i="4"/>
  <c r="F23" i="2"/>
  <c r="E23" i="2"/>
  <c r="I23" i="4"/>
  <c r="G23" i="2"/>
  <c r="I30" i="4"/>
  <c r="F30" i="4"/>
  <c r="U30" i="4"/>
  <c r="V30" i="4" s="1"/>
  <c r="E30" i="4"/>
  <c r="E30" i="2"/>
  <c r="D30" i="2"/>
  <c r="D30" i="4"/>
  <c r="H30" i="2"/>
  <c r="F30" i="2"/>
  <c r="I30" i="2"/>
  <c r="G30" i="2"/>
  <c r="G30" i="4"/>
  <c r="H30" i="4"/>
  <c r="U43" i="4"/>
  <c r="V43" i="4" s="1"/>
  <c r="E43" i="4"/>
  <c r="E43" i="2"/>
  <c r="D43" i="4"/>
  <c r="D43" i="2"/>
  <c r="F43" i="2"/>
  <c r="G43" i="2"/>
  <c r="H43" i="2"/>
  <c r="I43" i="2"/>
  <c r="G43" i="4"/>
  <c r="F43" i="4"/>
  <c r="H43" i="4"/>
  <c r="I43" i="4"/>
  <c r="G20" i="2"/>
  <c r="D20" i="2"/>
  <c r="E20" i="2"/>
  <c r="U20" i="4"/>
  <c r="V20" i="4" s="1"/>
  <c r="D20" i="4"/>
  <c r="G20" i="4"/>
  <c r="H20" i="2"/>
  <c r="F20" i="4"/>
  <c r="E20" i="4"/>
  <c r="H20" i="4"/>
  <c r="F20" i="2"/>
  <c r="I20" i="2"/>
  <c r="I20" i="4"/>
  <c r="I56" i="4"/>
  <c r="H56" i="2"/>
  <c r="F56" i="4"/>
  <c r="G56" i="4"/>
  <c r="H56" i="4"/>
  <c r="E56" i="4"/>
  <c r="P56" i="4" s="1"/>
  <c r="Q56" i="4" s="1"/>
  <c r="U56" i="4"/>
  <c r="V56" i="4" s="1"/>
  <c r="D56" i="4"/>
  <c r="D56" i="2"/>
  <c r="G56" i="2"/>
  <c r="F56" i="2"/>
  <c r="I56" i="2"/>
  <c r="E56" i="2"/>
  <c r="G75" i="4"/>
  <c r="I75" i="4"/>
  <c r="F75" i="2"/>
  <c r="H75" i="4"/>
  <c r="F75" i="4"/>
  <c r="G75" i="2"/>
  <c r="H75" i="2"/>
  <c r="D75" i="2"/>
  <c r="E75" i="4"/>
  <c r="D75" i="4"/>
  <c r="I75" i="2"/>
  <c r="E75" i="2"/>
  <c r="L75" i="2" s="1"/>
  <c r="U75" i="4"/>
  <c r="V75" i="4" s="1"/>
  <c r="I21" i="4"/>
  <c r="G21" i="4"/>
  <c r="F21" i="4"/>
  <c r="D21" i="2"/>
  <c r="G21" i="2"/>
  <c r="E21" i="2"/>
  <c r="H21" i="2"/>
  <c r="H21" i="4"/>
  <c r="U21" i="4"/>
  <c r="V21" i="4" s="1"/>
  <c r="F21" i="2"/>
  <c r="E21" i="4"/>
  <c r="I21" i="2"/>
  <c r="D21" i="4"/>
  <c r="H57" i="2"/>
  <c r="E57" i="4"/>
  <c r="D57" i="4"/>
  <c r="H57" i="4"/>
  <c r="F57" i="4"/>
  <c r="I57" i="4"/>
  <c r="G57" i="4"/>
  <c r="E57" i="2"/>
  <c r="D57" i="2"/>
  <c r="I57" i="2"/>
  <c r="F57" i="2"/>
  <c r="U57" i="4"/>
  <c r="V57" i="4" s="1"/>
  <c r="G57" i="2"/>
  <c r="D72" i="4"/>
  <c r="E72" i="2"/>
  <c r="D72" i="2"/>
  <c r="I72" i="2"/>
  <c r="F72" i="2"/>
  <c r="J72" i="2" s="1"/>
  <c r="G72" i="2"/>
  <c r="H72" i="2"/>
  <c r="F72" i="4"/>
  <c r="G72" i="4"/>
  <c r="H72" i="4"/>
  <c r="I72" i="4"/>
  <c r="U72" i="4"/>
  <c r="V72" i="4" s="1"/>
  <c r="E72" i="4"/>
  <c r="G62" i="2"/>
  <c r="I62" i="4"/>
  <c r="F62" i="4"/>
  <c r="G62" i="4"/>
  <c r="H62" i="4"/>
  <c r="U62" i="4"/>
  <c r="V62" i="4" s="1"/>
  <c r="E62" i="4"/>
  <c r="D62" i="4"/>
  <c r="E62" i="2"/>
  <c r="D62" i="2"/>
  <c r="H62" i="2"/>
  <c r="F62" i="2"/>
  <c r="I62" i="2"/>
  <c r="H78" i="2"/>
  <c r="G78" i="2"/>
  <c r="G78" i="4"/>
  <c r="H78" i="4"/>
  <c r="I78" i="2"/>
  <c r="I78" i="4"/>
  <c r="F78" i="4"/>
  <c r="U78" i="4"/>
  <c r="V78" i="4" s="1"/>
  <c r="D78" i="4"/>
  <c r="E78" i="4"/>
  <c r="D78" i="2"/>
  <c r="E78" i="2"/>
  <c r="F78" i="2"/>
  <c r="E88" i="4"/>
  <c r="H88" i="2"/>
  <c r="G88" i="4"/>
  <c r="I88" i="2"/>
  <c r="H88" i="4"/>
  <c r="F88" i="2"/>
  <c r="I88" i="4"/>
  <c r="U88" i="4"/>
  <c r="V88" i="4" s="1"/>
  <c r="E88" i="2"/>
  <c r="G88" i="2"/>
  <c r="F88" i="4"/>
  <c r="D88" i="4"/>
  <c r="D88" i="2"/>
  <c r="I71" i="4"/>
  <c r="E71" i="4"/>
  <c r="U71" i="4"/>
  <c r="V71" i="4" s="1"/>
  <c r="D71" i="4"/>
  <c r="E71" i="2"/>
  <c r="D71" i="2"/>
  <c r="I71" i="2"/>
  <c r="F71" i="2"/>
  <c r="G71" i="2"/>
  <c r="H71" i="2"/>
  <c r="G71" i="4"/>
  <c r="H71" i="4"/>
  <c r="F71" i="4"/>
  <c r="H68" i="2"/>
  <c r="I68" i="2"/>
  <c r="G68" i="4"/>
  <c r="H68" i="4"/>
  <c r="F68" i="4"/>
  <c r="I68" i="4"/>
  <c r="U68" i="4"/>
  <c r="V68" i="4" s="1"/>
  <c r="E68" i="4"/>
  <c r="D68" i="4"/>
  <c r="E68" i="2"/>
  <c r="D68" i="2"/>
  <c r="G68" i="2"/>
  <c r="F68" i="2"/>
  <c r="U81" i="4"/>
  <c r="V81" i="4" s="1"/>
  <c r="D81" i="4"/>
  <c r="D81" i="2"/>
  <c r="E81" i="2"/>
  <c r="I81" i="2"/>
  <c r="G81" i="2"/>
  <c r="F81" i="4"/>
  <c r="H81" i="4"/>
  <c r="F81" i="2"/>
  <c r="I81" i="4"/>
  <c r="G81" i="4"/>
  <c r="H81" i="2"/>
  <c r="E81" i="4"/>
  <c r="U105" i="4"/>
  <c r="V105" i="4" s="1"/>
  <c r="D105" i="2"/>
  <c r="D105" i="4"/>
  <c r="H105" i="4"/>
  <c r="F105" i="2"/>
  <c r="F105" i="4"/>
  <c r="I105" i="2"/>
  <c r="I105" i="4"/>
  <c r="H105" i="2"/>
  <c r="E105" i="2"/>
  <c r="E105" i="4"/>
  <c r="G105" i="4"/>
  <c r="G105" i="2"/>
  <c r="G19" i="4"/>
  <c r="U19" i="4"/>
  <c r="V19" i="4" s="1"/>
  <c r="H19" i="4"/>
  <c r="F19" i="4"/>
  <c r="D19" i="4"/>
  <c r="G19" i="2"/>
  <c r="E19" i="2"/>
  <c r="I19" i="2"/>
  <c r="F19" i="2"/>
  <c r="E19" i="4"/>
  <c r="P19" i="4" s="1"/>
  <c r="Q19" i="4" s="1"/>
  <c r="I19" i="4"/>
  <c r="D19" i="2"/>
  <c r="H19" i="2"/>
  <c r="F70" i="2"/>
  <c r="G70" i="2"/>
  <c r="I70" i="4"/>
  <c r="F70" i="4"/>
  <c r="G70" i="4"/>
  <c r="H70" i="4"/>
  <c r="U70" i="4"/>
  <c r="V70" i="4" s="1"/>
  <c r="E70" i="4"/>
  <c r="D70" i="4"/>
  <c r="D70" i="2"/>
  <c r="E70" i="2"/>
  <c r="P70" i="2" s="1"/>
  <c r="H70" i="2"/>
  <c r="I70" i="2"/>
  <c r="E11" i="2"/>
  <c r="F11" i="2"/>
  <c r="G11" i="2"/>
  <c r="D11" i="2"/>
  <c r="H11" i="2"/>
  <c r="I11" i="2"/>
  <c r="P25" i="2" l="1"/>
  <c r="P33" i="2"/>
  <c r="P20" i="2"/>
  <c r="Q20" i="2" s="1"/>
  <c r="J100" i="2"/>
  <c r="L95" i="2"/>
  <c r="J82" i="2"/>
  <c r="P92" i="2"/>
  <c r="Q92" i="2" s="1"/>
  <c r="L58" i="4"/>
  <c r="L39" i="4"/>
  <c r="O84" i="2"/>
  <c r="K78" i="11" s="1"/>
  <c r="O83" i="2"/>
  <c r="K77" i="11" s="1"/>
  <c r="O31" i="2"/>
  <c r="K25" i="11" s="1"/>
  <c r="N36" i="2"/>
  <c r="I30" i="11" s="1"/>
  <c r="N56" i="2"/>
  <c r="I50" i="11" s="1"/>
  <c r="N107" i="2"/>
  <c r="I101" i="11" s="1"/>
  <c r="O63" i="2"/>
  <c r="K57" i="11" s="1"/>
  <c r="N17" i="2"/>
  <c r="I11" i="11" s="1"/>
  <c r="N37" i="2"/>
  <c r="I31" i="11" s="1"/>
  <c r="N51" i="2"/>
  <c r="I45" i="11" s="1"/>
  <c r="O90" i="2"/>
  <c r="K84" i="11" s="1"/>
  <c r="O107" i="2"/>
  <c r="K101" i="11" s="1"/>
  <c r="O66" i="2"/>
  <c r="K60" i="11" s="1"/>
  <c r="N13" i="2"/>
  <c r="I7" i="11" s="1"/>
  <c r="L89" i="2"/>
  <c r="N30" i="2"/>
  <c r="I24" i="11" s="1"/>
  <c r="O60" i="2"/>
  <c r="K54" i="11" s="1"/>
  <c r="N81" i="2"/>
  <c r="I75" i="11" s="1"/>
  <c r="O98" i="2"/>
  <c r="K92" i="11" s="1"/>
  <c r="O48" i="2"/>
  <c r="K42" i="11" s="1"/>
  <c r="O18" i="2"/>
  <c r="K12" i="11" s="1"/>
  <c r="N60" i="2"/>
  <c r="I54" i="11" s="1"/>
  <c r="N104" i="2"/>
  <c r="I98" i="11" s="1"/>
  <c r="N64" i="2"/>
  <c r="I58" i="11" s="1"/>
  <c r="L51" i="4"/>
  <c r="N100" i="2"/>
  <c r="I94" i="11" s="1"/>
  <c r="N90" i="2"/>
  <c r="I84" i="11" s="1"/>
  <c r="P32" i="4"/>
  <c r="Q32" i="4" s="1"/>
  <c r="N106" i="2"/>
  <c r="I100" i="11" s="1"/>
  <c r="N54" i="2"/>
  <c r="I48" i="11" s="1"/>
  <c r="N55" i="2"/>
  <c r="I49" i="11" s="1"/>
  <c r="O26" i="2"/>
  <c r="K20" i="11" s="1"/>
  <c r="O104" i="2"/>
  <c r="K98" i="11" s="1"/>
  <c r="N85" i="2"/>
  <c r="I79" i="11" s="1"/>
  <c r="N41" i="2"/>
  <c r="I35" i="11" s="1"/>
  <c r="N48" i="2"/>
  <c r="I42" i="11" s="1"/>
  <c r="N49" i="2"/>
  <c r="I43" i="11" s="1"/>
  <c r="O88" i="2"/>
  <c r="K82" i="11" s="1"/>
  <c r="N97" i="2"/>
  <c r="I91" i="11" s="1"/>
  <c r="N63" i="2"/>
  <c r="I57" i="11" s="1"/>
  <c r="O87" i="2"/>
  <c r="K81" i="11" s="1"/>
  <c r="N92" i="2"/>
  <c r="I86" i="11" s="1"/>
  <c r="O106" i="2"/>
  <c r="K100" i="11" s="1"/>
  <c r="J48" i="2"/>
  <c r="O55" i="2"/>
  <c r="K49" i="11" s="1"/>
  <c r="N53" i="2"/>
  <c r="I47" i="11" s="1"/>
  <c r="O94" i="2"/>
  <c r="K88" i="11" s="1"/>
  <c r="N26" i="2"/>
  <c r="I20" i="11" s="1"/>
  <c r="N79" i="2"/>
  <c r="I73" i="11" s="1"/>
  <c r="O37" i="2"/>
  <c r="K31" i="11" s="1"/>
  <c r="O49" i="2"/>
  <c r="K43" i="11" s="1"/>
  <c r="N47" i="2"/>
  <c r="I41" i="11" s="1"/>
  <c r="N103" i="2"/>
  <c r="I97" i="11" s="1"/>
  <c r="O17" i="2"/>
  <c r="K11" i="11" s="1"/>
  <c r="P80" i="4"/>
  <c r="Q80" i="4" s="1"/>
  <c r="O15" i="2"/>
  <c r="K9" i="11" s="1"/>
  <c r="N84" i="2"/>
  <c r="I78" i="11" s="1"/>
  <c r="O99" i="2"/>
  <c r="K93" i="11" s="1"/>
  <c r="O69" i="2"/>
  <c r="K63" i="11" s="1"/>
  <c r="N18" i="2"/>
  <c r="I12" i="11" s="1"/>
  <c r="N35" i="2"/>
  <c r="I29" i="11" s="1"/>
  <c r="O76" i="2"/>
  <c r="K70" i="11" s="1"/>
  <c r="N72" i="2"/>
  <c r="I66" i="11" s="1"/>
  <c r="O32" i="2"/>
  <c r="K26" i="11" s="1"/>
  <c r="J93" i="4"/>
  <c r="N98" i="2"/>
  <c r="I92" i="11" s="1"/>
  <c r="P31" i="4"/>
  <c r="Q31" i="4" s="1"/>
  <c r="N87" i="2"/>
  <c r="I81" i="11" s="1"/>
  <c r="O77" i="2"/>
  <c r="K71" i="11" s="1"/>
  <c r="J99" i="2"/>
  <c r="N69" i="2"/>
  <c r="I63" i="11" s="1"/>
  <c r="P55" i="2"/>
  <c r="O16" i="2"/>
  <c r="K10" i="11" s="1"/>
  <c r="O79" i="2"/>
  <c r="K73" i="11" s="1"/>
  <c r="N76" i="2"/>
  <c r="I70" i="11" s="1"/>
  <c r="P64" i="4"/>
  <c r="Q64" i="4" s="1"/>
  <c r="N66" i="2"/>
  <c r="I60" i="11" s="1"/>
  <c r="N15" i="2"/>
  <c r="I9" i="11" s="1"/>
  <c r="O14" i="2"/>
  <c r="K8" i="11" s="1"/>
  <c r="O46" i="2"/>
  <c r="K40" i="11" s="1"/>
  <c r="O92" i="2"/>
  <c r="K86" i="11" s="1"/>
  <c r="O23" i="2"/>
  <c r="K17" i="11" s="1"/>
  <c r="N20" i="2"/>
  <c r="I14" i="11" s="1"/>
  <c r="N82" i="2"/>
  <c r="I76" i="11" s="1"/>
  <c r="O100" i="2"/>
  <c r="K94" i="11" s="1"/>
  <c r="N45" i="2"/>
  <c r="I39" i="11" s="1"/>
  <c r="N80" i="2"/>
  <c r="I74" i="11" s="1"/>
  <c r="P63" i="2"/>
  <c r="N59" i="2"/>
  <c r="I53" i="11" s="1"/>
  <c r="O39" i="2"/>
  <c r="K33" i="11" s="1"/>
  <c r="N77" i="2"/>
  <c r="I71" i="11" s="1"/>
  <c r="N33" i="2"/>
  <c r="I27" i="11" s="1"/>
  <c r="L101" i="2"/>
  <c r="N102" i="2"/>
  <c r="I96" i="11" s="1"/>
  <c r="N16" i="2"/>
  <c r="I10" i="11" s="1"/>
  <c r="N52" i="2"/>
  <c r="I46" i="11" s="1"/>
  <c r="O65" i="2"/>
  <c r="K59" i="11" s="1"/>
  <c r="L25" i="2"/>
  <c r="N38" i="2"/>
  <c r="I32" i="11" s="1"/>
  <c r="O40" i="2"/>
  <c r="K34" i="11" s="1"/>
  <c r="N78" i="2"/>
  <c r="I72" i="11" s="1"/>
  <c r="O22" i="2"/>
  <c r="K16" i="11" s="1"/>
  <c r="O43" i="2"/>
  <c r="K37" i="11" s="1"/>
  <c r="N105" i="2"/>
  <c r="I99" i="11" s="1"/>
  <c r="O72" i="2"/>
  <c r="K66" i="11" s="1"/>
  <c r="N57" i="2"/>
  <c r="I51" i="11" s="1"/>
  <c r="O75" i="2"/>
  <c r="K69" i="11" s="1"/>
  <c r="N32" i="2"/>
  <c r="I26" i="11" s="1"/>
  <c r="N27" i="2"/>
  <c r="I21" i="11" s="1"/>
  <c r="O36" i="2"/>
  <c r="K30" i="11" s="1"/>
  <c r="O95" i="2"/>
  <c r="K89" i="11" s="1"/>
  <c r="O54" i="2"/>
  <c r="K48" i="11" s="1"/>
  <c r="O101" i="2"/>
  <c r="K95" i="11" s="1"/>
  <c r="N99" i="2"/>
  <c r="I93" i="11" s="1"/>
  <c r="N94" i="2"/>
  <c r="I88" i="11" s="1"/>
  <c r="N65" i="2"/>
  <c r="I59" i="11" s="1"/>
  <c r="O41" i="2"/>
  <c r="K35" i="11" s="1"/>
  <c r="L22" i="2"/>
  <c r="O103" i="2"/>
  <c r="K97" i="11" s="1"/>
  <c r="N40" i="2"/>
  <c r="I34" i="11" s="1"/>
  <c r="N73" i="2"/>
  <c r="I67" i="11" s="1"/>
  <c r="N19" i="2"/>
  <c r="I13" i="11" s="1"/>
  <c r="O81" i="2"/>
  <c r="K75" i="11" s="1"/>
  <c r="N93" i="2"/>
  <c r="I87" i="11" s="1"/>
  <c r="O86" i="2"/>
  <c r="K80" i="11" s="1"/>
  <c r="N39" i="2"/>
  <c r="I33" i="11" s="1"/>
  <c r="O53" i="2"/>
  <c r="K47" i="11" s="1"/>
  <c r="O52" i="2"/>
  <c r="K46" i="11" s="1"/>
  <c r="J17" i="2"/>
  <c r="O38" i="2"/>
  <c r="K32" i="11" s="1"/>
  <c r="O91" i="2"/>
  <c r="K85" i="11" s="1"/>
  <c r="O64" i="2"/>
  <c r="K58" i="11" s="1"/>
  <c r="O50" i="2"/>
  <c r="K44" i="11" s="1"/>
  <c r="O68" i="2"/>
  <c r="K62" i="11" s="1"/>
  <c r="O70" i="2"/>
  <c r="K64" i="11" s="1"/>
  <c r="O105" i="2"/>
  <c r="K99" i="11" s="1"/>
  <c r="N68" i="2"/>
  <c r="I62" i="11" s="1"/>
  <c r="O21" i="2"/>
  <c r="K15" i="11" s="1"/>
  <c r="P75" i="4"/>
  <c r="Q75" i="4" s="1"/>
  <c r="O74" i="2"/>
  <c r="K68" i="11" s="1"/>
  <c r="O27" i="2"/>
  <c r="K21" i="11" s="1"/>
  <c r="P13" i="2"/>
  <c r="Q13" i="2" s="1"/>
  <c r="P77" i="2"/>
  <c r="Q77" i="2" s="1"/>
  <c r="N58" i="2"/>
  <c r="I52" i="11" s="1"/>
  <c r="N14" i="2"/>
  <c r="I8" i="11" s="1"/>
  <c r="L52" i="2"/>
  <c r="N91" i="2"/>
  <c r="I85" i="11" s="1"/>
  <c r="O85" i="2"/>
  <c r="K79" i="11" s="1"/>
  <c r="J41" i="2"/>
  <c r="N46" i="2"/>
  <c r="I40" i="11" s="1"/>
  <c r="N83" i="2"/>
  <c r="I77" i="11" s="1"/>
  <c r="N29" i="2"/>
  <c r="I23" i="11" s="1"/>
  <c r="L32" i="4"/>
  <c r="O73" i="2"/>
  <c r="K67" i="11" s="1"/>
  <c r="O13" i="2"/>
  <c r="K7" i="11" s="1"/>
  <c r="N101" i="2"/>
  <c r="I95" i="11" s="1"/>
  <c r="O12" i="2"/>
  <c r="K6" i="11" s="1"/>
  <c r="P96" i="4"/>
  <c r="Q96" i="4" s="1"/>
  <c r="O42" i="2"/>
  <c r="K36" i="11" s="1"/>
  <c r="O61" i="2"/>
  <c r="K55" i="11" s="1"/>
  <c r="O51" i="2"/>
  <c r="K45" i="11" s="1"/>
  <c r="O25" i="2"/>
  <c r="K19" i="11" s="1"/>
  <c r="N74" i="2"/>
  <c r="I68" i="11" s="1"/>
  <c r="L80" i="4"/>
  <c r="N75" i="2"/>
  <c r="I69" i="11" s="1"/>
  <c r="N50" i="2"/>
  <c r="I44" i="11" s="1"/>
  <c r="J73" i="2"/>
  <c r="J59" i="2"/>
  <c r="N28" i="2"/>
  <c r="I22" i="11" s="1"/>
  <c r="O97" i="2"/>
  <c r="K91" i="11" s="1"/>
  <c r="O34" i="2"/>
  <c r="K28" i="11" s="1"/>
  <c r="O24" i="2"/>
  <c r="K18" i="11" s="1"/>
  <c r="N42" i="2"/>
  <c r="I36" i="11" s="1"/>
  <c r="N22" i="2"/>
  <c r="I16" i="11" s="1"/>
  <c r="N61" i="2"/>
  <c r="I55" i="11" s="1"/>
  <c r="N89" i="2"/>
  <c r="I83" i="11" s="1"/>
  <c r="O47" i="2"/>
  <c r="K41" i="11" s="1"/>
  <c r="N25" i="2"/>
  <c r="I19" i="11" s="1"/>
  <c r="O67" i="2"/>
  <c r="K61" i="11" s="1"/>
  <c r="O58" i="2"/>
  <c r="K52" i="11" s="1"/>
  <c r="O56" i="2"/>
  <c r="K50" i="11" s="1"/>
  <c r="N70" i="2"/>
  <c r="I64" i="11" s="1"/>
  <c r="O45" i="2"/>
  <c r="K39" i="11" s="1"/>
  <c r="O19" i="2"/>
  <c r="K13" i="11" s="1"/>
  <c r="O78" i="2"/>
  <c r="K72" i="11" s="1"/>
  <c r="L20" i="2"/>
  <c r="N23" i="2"/>
  <c r="I17" i="11" s="1"/>
  <c r="O93" i="2"/>
  <c r="K87" i="11" s="1"/>
  <c r="N67" i="2"/>
  <c r="I61" i="11" s="1"/>
  <c r="O80" i="2"/>
  <c r="K74" i="11" s="1"/>
  <c r="O33" i="2"/>
  <c r="K27" i="11" s="1"/>
  <c r="N34" i="2"/>
  <c r="I28" i="11" s="1"/>
  <c r="O35" i="2"/>
  <c r="K29" i="11" s="1"/>
  <c r="L49" i="2"/>
  <c r="P41" i="4"/>
  <c r="Q41" i="4" s="1"/>
  <c r="O89" i="2"/>
  <c r="K83" i="11" s="1"/>
  <c r="O44" i="2"/>
  <c r="K38" i="11" s="1"/>
  <c r="J25" i="2"/>
  <c r="N12" i="2"/>
  <c r="I6" i="11" s="1"/>
  <c r="O71" i="2"/>
  <c r="K65" i="11" s="1"/>
  <c r="O20" i="2"/>
  <c r="K14" i="11" s="1"/>
  <c r="N88" i="2"/>
  <c r="I82" i="11" s="1"/>
  <c r="N62" i="2"/>
  <c r="I56" i="11" s="1"/>
  <c r="J68" i="2"/>
  <c r="N71" i="2"/>
  <c r="I65" i="11" s="1"/>
  <c r="J57" i="2"/>
  <c r="O30" i="2"/>
  <c r="K24" i="11" s="1"/>
  <c r="L93" i="2"/>
  <c r="L100" i="2"/>
  <c r="O29" i="2"/>
  <c r="K23" i="11" s="1"/>
  <c r="L99" i="2"/>
  <c r="O28" i="2"/>
  <c r="K22" i="11" s="1"/>
  <c r="N24" i="2"/>
  <c r="I18" i="11" s="1"/>
  <c r="N44" i="2"/>
  <c r="I38" i="11" s="1"/>
  <c r="O82" i="2"/>
  <c r="K76" i="11" s="1"/>
  <c r="O62" i="2"/>
  <c r="K56" i="11" s="1"/>
  <c r="N43" i="2"/>
  <c r="I37" i="11" s="1"/>
  <c r="N86" i="2"/>
  <c r="I80" i="11" s="1"/>
  <c r="O59" i="2"/>
  <c r="K53" i="11" s="1"/>
  <c r="O57" i="2"/>
  <c r="K51" i="11" s="1"/>
  <c r="N21" i="2"/>
  <c r="I15" i="11" s="1"/>
  <c r="J67" i="2"/>
  <c r="N31" i="2"/>
  <c r="I25" i="11" s="1"/>
  <c r="N95" i="2"/>
  <c r="I89" i="11" s="1"/>
  <c r="L28" i="2"/>
  <c r="O102" i="2"/>
  <c r="K96" i="11" s="1"/>
  <c r="P46" i="2"/>
  <c r="Q46" i="2" s="1"/>
  <c r="P83" i="2"/>
  <c r="Q83" i="2" s="1"/>
  <c r="O96" i="2"/>
  <c r="N96" i="2"/>
  <c r="J68" i="4"/>
  <c r="J30" i="4"/>
  <c r="J25" i="4"/>
  <c r="P43" i="4"/>
  <c r="Q43" i="4" s="1"/>
  <c r="J84" i="4"/>
  <c r="L85" i="4"/>
  <c r="J90" i="4"/>
  <c r="J101" i="4"/>
  <c r="J97" i="4"/>
  <c r="L81" i="4"/>
  <c r="P68" i="4"/>
  <c r="Q68" i="4" s="1"/>
  <c r="P30" i="4"/>
  <c r="Q30" i="4" s="1"/>
  <c r="L63" i="2"/>
  <c r="P82" i="4"/>
  <c r="Q82" i="4" s="1"/>
  <c r="J100" i="4"/>
  <c r="L92" i="2"/>
  <c r="P65" i="2"/>
  <c r="Q65" i="2" s="1"/>
  <c r="J14" i="4"/>
  <c r="J76" i="2"/>
  <c r="P85" i="4"/>
  <c r="Q85" i="4" s="1"/>
  <c r="P74" i="2"/>
  <c r="Q74" i="2" s="1"/>
  <c r="L27" i="2"/>
  <c r="P68" i="2"/>
  <c r="Q68" i="2" s="1"/>
  <c r="P57" i="2"/>
  <c r="Q57" i="2" s="1"/>
  <c r="P63" i="4"/>
  <c r="Q63" i="4" s="1"/>
  <c r="J101" i="2"/>
  <c r="P65" i="4"/>
  <c r="Q65" i="4" s="1"/>
  <c r="P66" i="2"/>
  <c r="P23" i="4"/>
  <c r="Q23" i="4" s="1"/>
  <c r="L74" i="4"/>
  <c r="J12" i="2"/>
  <c r="L44" i="2"/>
  <c r="P47" i="2"/>
  <c r="P44" i="2"/>
  <c r="Q44" i="2" s="1"/>
  <c r="P62" i="2"/>
  <c r="P98" i="4"/>
  <c r="Q98" i="4" s="1"/>
  <c r="P67" i="2"/>
  <c r="Q67" i="2" s="1"/>
  <c r="L41" i="4"/>
  <c r="P17" i="2"/>
  <c r="J56" i="2"/>
  <c r="L34" i="2"/>
  <c r="L69" i="2"/>
  <c r="L86" i="2"/>
  <c r="P84" i="2"/>
  <c r="Q84" i="2" s="1"/>
  <c r="P39" i="4"/>
  <c r="Q39" i="4" s="1"/>
  <c r="J69" i="2"/>
  <c r="L96" i="2"/>
  <c r="L79" i="2"/>
  <c r="J91" i="2"/>
  <c r="L19" i="2"/>
  <c r="L23" i="2"/>
  <c r="L102" i="2"/>
  <c r="J55" i="4"/>
  <c r="J65" i="2"/>
  <c r="J37" i="2"/>
  <c r="P21" i="4"/>
  <c r="Q21" i="4" s="1"/>
  <c r="J74" i="2"/>
  <c r="P92" i="4"/>
  <c r="Q92" i="4" s="1"/>
  <c r="P84" i="4"/>
  <c r="Q84" i="4" s="1"/>
  <c r="J39" i="2"/>
  <c r="J28" i="2"/>
  <c r="J79" i="2"/>
  <c r="L35" i="2"/>
  <c r="L76" i="4"/>
  <c r="J61" i="2"/>
  <c r="L71" i="4"/>
  <c r="J88" i="2"/>
  <c r="L92" i="4"/>
  <c r="P99" i="2"/>
  <c r="P48" i="4"/>
  <c r="Q48" i="4" s="1"/>
  <c r="P28" i="2"/>
  <c r="P61" i="4"/>
  <c r="Q61" i="4" s="1"/>
  <c r="J19" i="2"/>
  <c r="J78" i="2"/>
  <c r="J28" i="4"/>
  <c r="P58" i="2"/>
  <c r="Q58" i="2" s="1"/>
  <c r="P91" i="2"/>
  <c r="P60" i="2"/>
  <c r="L103" i="4"/>
  <c r="J48" i="4"/>
  <c r="J64" i="2"/>
  <c r="L90" i="2"/>
  <c r="J52" i="4"/>
  <c r="P94" i="2"/>
  <c r="Q94" i="2" s="1"/>
  <c r="L96" i="4"/>
  <c r="J82" i="4"/>
  <c r="P54" i="2"/>
  <c r="P34" i="4"/>
  <c r="Q34" i="4" s="1"/>
  <c r="J71" i="4"/>
  <c r="J21" i="4"/>
  <c r="L20" i="4"/>
  <c r="L74" i="2"/>
  <c r="P80" i="2"/>
  <c r="P27" i="2"/>
  <c r="L36" i="2"/>
  <c r="P87" i="2"/>
  <c r="Q87" i="2" s="1"/>
  <c r="L77" i="4"/>
  <c r="J24" i="2"/>
  <c r="P26" i="4"/>
  <c r="Q26" i="4" s="1"/>
  <c r="P85" i="2"/>
  <c r="L62" i="4"/>
  <c r="P45" i="4"/>
  <c r="Q45" i="4" s="1"/>
  <c r="L48" i="4"/>
  <c r="L53" i="2"/>
  <c r="J96" i="4"/>
  <c r="J27" i="2"/>
  <c r="L13" i="2"/>
  <c r="L16" i="2"/>
  <c r="L51" i="2"/>
  <c r="J89" i="2"/>
  <c r="P17" i="4"/>
  <c r="Q17" i="4" s="1"/>
  <c r="L24" i="4"/>
  <c r="L70" i="2"/>
  <c r="L56" i="4"/>
  <c r="L43" i="4"/>
  <c r="P58" i="4"/>
  <c r="Q58" i="4" s="1"/>
  <c r="J18" i="2"/>
  <c r="P76" i="2"/>
  <c r="Q76" i="2" s="1"/>
  <c r="L66" i="4"/>
  <c r="L17" i="4"/>
  <c r="J75" i="4"/>
  <c r="L100" i="4"/>
  <c r="J36" i="2"/>
  <c r="P48" i="2"/>
  <c r="Q48" i="2" s="1"/>
  <c r="P97" i="4"/>
  <c r="Q97" i="4" s="1"/>
  <c r="J14" i="2"/>
  <c r="J24" i="4"/>
  <c r="P18" i="4"/>
  <c r="Q18" i="4" s="1"/>
  <c r="P37" i="4"/>
  <c r="Q37" i="4" s="1"/>
  <c r="J49" i="2"/>
  <c r="P46" i="4"/>
  <c r="Q46" i="4" s="1"/>
  <c r="P90" i="4"/>
  <c r="Q90" i="4" s="1"/>
  <c r="J103" i="4"/>
  <c r="J38" i="2"/>
  <c r="L73" i="2"/>
  <c r="J95" i="4"/>
  <c r="L42" i="2"/>
  <c r="P51" i="2"/>
  <c r="Q51" i="2" s="1"/>
  <c r="J47" i="4"/>
  <c r="J17" i="4"/>
  <c r="P38" i="4"/>
  <c r="Q38" i="4" s="1"/>
  <c r="P105" i="4"/>
  <c r="Q105" i="4" s="1"/>
  <c r="L21" i="2"/>
  <c r="P50" i="2"/>
  <c r="Q50" i="2" s="1"/>
  <c r="L98" i="2"/>
  <c r="P15" i="4"/>
  <c r="Q15" i="4" s="1"/>
  <c r="P106" i="4"/>
  <c r="Q106" i="4" s="1"/>
  <c r="L29" i="4"/>
  <c r="P95" i="4"/>
  <c r="Q95" i="4" s="1"/>
  <c r="J34" i="4"/>
  <c r="J42" i="2"/>
  <c r="J103" i="2"/>
  <c r="J105" i="2"/>
  <c r="J62" i="2"/>
  <c r="L30" i="4"/>
  <c r="L50" i="2"/>
  <c r="L86" i="4"/>
  <c r="P73" i="2"/>
  <c r="Q73" i="2" s="1"/>
  <c r="L106" i="2"/>
  <c r="L37" i="4"/>
  <c r="P42" i="2"/>
  <c r="Q42" i="2" s="1"/>
  <c r="L61" i="4"/>
  <c r="J47" i="2"/>
  <c r="J57" i="4"/>
  <c r="L30" i="2"/>
  <c r="J63" i="2"/>
  <c r="P77" i="4"/>
  <c r="Q77" i="4" s="1"/>
  <c r="P101" i="4"/>
  <c r="Q101" i="4" s="1"/>
  <c r="P14" i="4"/>
  <c r="Q14" i="4" s="1"/>
  <c r="L24" i="2"/>
  <c r="J52" i="2"/>
  <c r="L94" i="2"/>
  <c r="L60" i="2"/>
  <c r="L91" i="2"/>
  <c r="J37" i="4"/>
  <c r="P35" i="4"/>
  <c r="Q35" i="4" s="1"/>
  <c r="L47" i="2"/>
  <c r="Q62" i="2"/>
  <c r="P75" i="2"/>
  <c r="J77" i="2"/>
  <c r="J16" i="4"/>
  <c r="P52" i="4"/>
  <c r="Q52" i="4" s="1"/>
  <c r="L64" i="2"/>
  <c r="J83" i="4"/>
  <c r="P56" i="2"/>
  <c r="Q56" i="2" s="1"/>
  <c r="L45" i="2"/>
  <c r="J69" i="4"/>
  <c r="J97" i="2"/>
  <c r="J60" i="4"/>
  <c r="L88" i="2"/>
  <c r="J50" i="4"/>
  <c r="Q98" i="2"/>
  <c r="P107" i="2"/>
  <c r="Q25" i="2"/>
  <c r="P66" i="4"/>
  <c r="Q66" i="4" s="1"/>
  <c r="J29" i="2"/>
  <c r="P28" i="4"/>
  <c r="Q28" i="4" s="1"/>
  <c r="P49" i="4"/>
  <c r="Q49" i="4" s="1"/>
  <c r="L68" i="2"/>
  <c r="L71" i="2"/>
  <c r="P62" i="4"/>
  <c r="Q62" i="4" s="1"/>
  <c r="L57" i="4"/>
  <c r="J21" i="2"/>
  <c r="J20" i="2"/>
  <c r="J23" i="2"/>
  <c r="L82" i="2"/>
  <c r="P32" i="2"/>
  <c r="Q32" i="2" s="1"/>
  <c r="J92" i="2"/>
  <c r="L106" i="4"/>
  <c r="L54" i="2"/>
  <c r="L48" i="2"/>
  <c r="L65" i="4"/>
  <c r="P76" i="4"/>
  <c r="Q76" i="4" s="1"/>
  <c r="P89" i="4"/>
  <c r="Q89" i="4" s="1"/>
  <c r="P44" i="4"/>
  <c r="Q44" i="4" s="1"/>
  <c r="L105" i="2"/>
  <c r="P81" i="4"/>
  <c r="Q81" i="4" s="1"/>
  <c r="J71" i="2"/>
  <c r="J30" i="2"/>
  <c r="P82" i="2"/>
  <c r="Q82" i="2" s="1"/>
  <c r="L32" i="2"/>
  <c r="L80" i="2"/>
  <c r="J63" i="4"/>
  <c r="J13" i="4"/>
  <c r="J31" i="4"/>
  <c r="P106" i="2"/>
  <c r="L29" i="2"/>
  <c r="L58" i="2"/>
  <c r="J18" i="4"/>
  <c r="P79" i="2"/>
  <c r="P42" i="4"/>
  <c r="Q42" i="4" s="1"/>
  <c r="L41" i="2"/>
  <c r="J22" i="2"/>
  <c r="J46" i="2"/>
  <c r="J66" i="4"/>
  <c r="J44" i="2"/>
  <c r="L83" i="4"/>
  <c r="P45" i="2"/>
  <c r="P29" i="2"/>
  <c r="J33" i="2"/>
  <c r="J16" i="2"/>
  <c r="P61" i="2"/>
  <c r="Q61" i="2" s="1"/>
  <c r="P71" i="2"/>
  <c r="Q71" i="2" s="1"/>
  <c r="L43" i="2"/>
  <c r="P100" i="4"/>
  <c r="Q100" i="4" s="1"/>
  <c r="J86" i="4"/>
  <c r="J15" i="4"/>
  <c r="L67" i="2"/>
  <c r="P13" i="4"/>
  <c r="Q13" i="4" s="1"/>
  <c r="L31" i="4"/>
  <c r="L33" i="2"/>
  <c r="J54" i="2"/>
  <c r="P101" i="2"/>
  <c r="Q101" i="2" s="1"/>
  <c r="L55" i="2"/>
  <c r="L18" i="4"/>
  <c r="P16" i="2"/>
  <c r="L107" i="2"/>
  <c r="J51" i="4"/>
  <c r="P47" i="4"/>
  <c r="Q47" i="4" s="1"/>
  <c r="J43" i="2"/>
  <c r="J45" i="2"/>
  <c r="L63" i="4"/>
  <c r="J92" i="4"/>
  <c r="P52" i="2"/>
  <c r="Q52" i="2" s="1"/>
  <c r="J65" i="4"/>
  <c r="P71" i="4"/>
  <c r="Q71" i="4" s="1"/>
  <c r="L88" i="4"/>
  <c r="P72" i="2"/>
  <c r="Q72" i="2" s="1"/>
  <c r="P57" i="4"/>
  <c r="Q57" i="4" s="1"/>
  <c r="P43" i="2"/>
  <c r="Q43" i="2" s="1"/>
  <c r="P30" i="2"/>
  <c r="J93" i="2"/>
  <c r="P73" i="4"/>
  <c r="Q73" i="4" s="1"/>
  <c r="J59" i="4"/>
  <c r="L87" i="4"/>
  <c r="P99" i="4"/>
  <c r="Q99" i="4" s="1"/>
  <c r="J58" i="2"/>
  <c r="P21" i="2"/>
  <c r="L93" i="4"/>
  <c r="L87" i="2"/>
  <c r="L77" i="2"/>
  <c r="J34" i="2"/>
  <c r="P16" i="4"/>
  <c r="Q16" i="4" s="1"/>
  <c r="J60" i="2"/>
  <c r="P51" i="4"/>
  <c r="Q51" i="4" s="1"/>
  <c r="J90" i="2"/>
  <c r="P25" i="4"/>
  <c r="Q25" i="4" s="1"/>
  <c r="P19" i="2"/>
  <c r="Q19" i="2" s="1"/>
  <c r="L57" i="2"/>
  <c r="J75" i="2"/>
  <c r="L50" i="4"/>
  <c r="P94" i="4"/>
  <c r="Q94" i="4" s="1"/>
  <c r="J61" i="4"/>
  <c r="P70" i="4"/>
  <c r="Q70" i="4" s="1"/>
  <c r="L81" i="2"/>
  <c r="L62" i="2"/>
  <c r="J50" i="2"/>
  <c r="J32" i="4"/>
  <c r="P93" i="2"/>
  <c r="J13" i="2"/>
  <c r="L36" i="4"/>
  <c r="P31" i="2"/>
  <c r="J84" i="2"/>
  <c r="J102" i="2"/>
  <c r="J58" i="4"/>
  <c r="L12" i="2"/>
  <c r="P26" i="2"/>
  <c r="Q26" i="2" s="1"/>
  <c r="P37" i="2"/>
  <c r="Q37" i="2" s="1"/>
  <c r="J83" i="2"/>
  <c r="L68" i="4"/>
  <c r="P88" i="2"/>
  <c r="J45" i="4"/>
  <c r="L15" i="4"/>
  <c r="P69" i="2"/>
  <c r="Q69" i="2" s="1"/>
  <c r="P102" i="2"/>
  <c r="Q102" i="2" s="1"/>
  <c r="L97" i="2"/>
  <c r="P12" i="4"/>
  <c r="Q12" i="4" s="1"/>
  <c r="L16" i="4"/>
  <c r="J107" i="2"/>
  <c r="J94" i="2"/>
  <c r="J96" i="2"/>
  <c r="P103" i="2"/>
  <c r="J81" i="2"/>
  <c r="P78" i="2"/>
  <c r="L72" i="4"/>
  <c r="P86" i="2"/>
  <c r="Q86" i="2" s="1"/>
  <c r="P59" i="2"/>
  <c r="Q59" i="2" s="1"/>
  <c r="J106" i="2"/>
  <c r="L54" i="4"/>
  <c r="P102" i="4"/>
  <c r="Q102" i="4" s="1"/>
  <c r="P55" i="4"/>
  <c r="Q55" i="4" s="1"/>
  <c r="P12" i="2"/>
  <c r="L94" i="4"/>
  <c r="L65" i="2"/>
  <c r="L49" i="4"/>
  <c r="L76" i="2"/>
  <c r="P22" i="2"/>
  <c r="P69" i="4"/>
  <c r="Q69" i="4" s="1"/>
  <c r="L14" i="4"/>
  <c r="L107" i="4"/>
  <c r="L102" i="4"/>
  <c r="J78" i="4"/>
  <c r="P74" i="4"/>
  <c r="Q74" i="4" s="1"/>
  <c r="J98" i="4"/>
  <c r="J29" i="4"/>
  <c r="P54" i="4"/>
  <c r="Q54" i="4" s="1"/>
  <c r="J42" i="4"/>
  <c r="L22" i="4"/>
  <c r="L44" i="4"/>
  <c r="J74" i="4"/>
  <c r="L13" i="4"/>
  <c r="J41" i="4"/>
  <c r="P22" i="4"/>
  <c r="Q22" i="4" s="1"/>
  <c r="J89" i="4"/>
  <c r="J102" i="4"/>
  <c r="L46" i="4"/>
  <c r="J26" i="4"/>
  <c r="J46" i="4"/>
  <c r="J43" i="4"/>
  <c r="P50" i="4"/>
  <c r="Q50" i="4" s="1"/>
  <c r="P27" i="4"/>
  <c r="Q27" i="4" s="1"/>
  <c r="J73" i="4"/>
  <c r="P36" i="4"/>
  <c r="Q36" i="4" s="1"/>
  <c r="L73" i="4"/>
  <c r="L59" i="4"/>
  <c r="L69" i="4"/>
  <c r="L55" i="4"/>
  <c r="J107" i="4"/>
  <c r="L26" i="4"/>
  <c r="L89" i="4"/>
  <c r="J87" i="4"/>
  <c r="J81" i="4"/>
  <c r="L70" i="4"/>
  <c r="J88" i="4"/>
  <c r="J36" i="4"/>
  <c r="J53" i="4"/>
  <c r="L47" i="4"/>
  <c r="J38" i="4"/>
  <c r="J19" i="4"/>
  <c r="P72" i="4"/>
  <c r="Q72" i="4" s="1"/>
  <c r="J23" i="4"/>
  <c r="L67" i="4"/>
  <c r="L27" i="4"/>
  <c r="J39" i="4"/>
  <c r="L95" i="4"/>
  <c r="J79" i="4"/>
  <c r="L91" i="4"/>
  <c r="J70" i="4"/>
  <c r="J67" i="4"/>
  <c r="L33" i="4"/>
  <c r="J99" i="4"/>
  <c r="L12" i="4"/>
  <c r="L79" i="4"/>
  <c r="P83" i="4"/>
  <c r="Q83" i="4" s="1"/>
  <c r="J105" i="4"/>
  <c r="P78" i="4"/>
  <c r="Q78" i="4" s="1"/>
  <c r="L98" i="4"/>
  <c r="J27" i="4"/>
  <c r="J106" i="4"/>
  <c r="P29" i="4"/>
  <c r="Q29" i="4" s="1"/>
  <c r="J77" i="4"/>
  <c r="L99" i="4"/>
  <c r="J76" i="4"/>
  <c r="Q78" i="2"/>
  <c r="Q55" i="2"/>
  <c r="Q28" i="2"/>
  <c r="Q17" i="2"/>
  <c r="Q80" i="2"/>
  <c r="Q27" i="2"/>
  <c r="Q85" i="2"/>
  <c r="Q99" i="2"/>
  <c r="Q47" i="2"/>
  <c r="Q29" i="2"/>
  <c r="Q66" i="2"/>
  <c r="Q70" i="2"/>
  <c r="Q79" i="2"/>
  <c r="Q100" i="2"/>
  <c r="Q88" i="2"/>
  <c r="Q45" i="2"/>
  <c r="Q33" i="2"/>
  <c r="Q54" i="2"/>
  <c r="Q60" i="2"/>
  <c r="Q91" i="2"/>
  <c r="P49" i="2"/>
  <c r="J64" i="4"/>
  <c r="J72" i="4"/>
  <c r="Q63" i="2"/>
  <c r="J87" i="2"/>
  <c r="L84" i="2"/>
  <c r="P39" i="2"/>
  <c r="J12" i="4"/>
  <c r="L85" i="2"/>
  <c r="L64" i="4"/>
  <c r="L66" i="2"/>
  <c r="L25" i="4"/>
  <c r="L38" i="4"/>
  <c r="P87" i="4"/>
  <c r="Q87" i="4" s="1"/>
  <c r="L39" i="2"/>
  <c r="L101" i="4"/>
  <c r="L28" i="4"/>
  <c r="P53" i="2"/>
  <c r="P91" i="4"/>
  <c r="Q91" i="4" s="1"/>
  <c r="J44" i="4"/>
  <c r="L38" i="2"/>
  <c r="L78" i="4"/>
  <c r="J56" i="4"/>
  <c r="P20" i="4"/>
  <c r="Q20" i="4" s="1"/>
  <c r="J31" i="2"/>
  <c r="J55" i="2"/>
  <c r="L103" i="2"/>
  <c r="P38" i="2"/>
  <c r="P88" i="4"/>
  <c r="Q88" i="4" s="1"/>
  <c r="J20" i="4"/>
  <c r="J80" i="2"/>
  <c r="L84" i="4"/>
  <c r="P60" i="4"/>
  <c r="Q60" i="4" s="1"/>
  <c r="J91" i="4"/>
  <c r="L37" i="2"/>
  <c r="J35" i="2"/>
  <c r="J49" i="4"/>
  <c r="P64" i="2"/>
  <c r="L46" i="2"/>
  <c r="J70" i="2"/>
  <c r="L19" i="4"/>
  <c r="P36" i="2"/>
  <c r="L31" i="2"/>
  <c r="P33" i="4"/>
  <c r="Q33" i="4" s="1"/>
  <c r="L97" i="4"/>
  <c r="J26" i="2"/>
  <c r="P104" i="2"/>
  <c r="P81" i="2"/>
  <c r="L75" i="4"/>
  <c r="L56" i="2"/>
  <c r="L82" i="4"/>
  <c r="P93" i="4"/>
  <c r="Q93" i="4" s="1"/>
  <c r="J80" i="4"/>
  <c r="J33" i="4"/>
  <c r="J53" i="2"/>
  <c r="P104" i="4"/>
  <c r="Q104" i="4" s="1"/>
  <c r="P35" i="2"/>
  <c r="J85" i="4"/>
  <c r="L105" i="4"/>
  <c r="L45" i="4"/>
  <c r="P59" i="4"/>
  <c r="Q59" i="4" s="1"/>
  <c r="P14" i="2"/>
  <c r="P34" i="2"/>
  <c r="L18" i="2"/>
  <c r="J94" i="4"/>
  <c r="L104" i="4"/>
  <c r="L42" i="4"/>
  <c r="L78" i="2"/>
  <c r="L21" i="4"/>
  <c r="P15" i="2"/>
  <c r="L14" i="2"/>
  <c r="J22" i="4"/>
  <c r="P90" i="2"/>
  <c r="L72" i="2"/>
  <c r="J98" i="2"/>
  <c r="L34" i="4"/>
  <c r="P107" i="4"/>
  <c r="Q107" i="4" s="1"/>
  <c r="P79" i="4"/>
  <c r="Q79" i="4" s="1"/>
  <c r="L61" i="2"/>
  <c r="J66" i="2"/>
  <c r="Q23" i="2"/>
  <c r="J95" i="2"/>
  <c r="J54" i="4"/>
  <c r="L53" i="4"/>
  <c r="L52" i="4"/>
  <c r="J104" i="2"/>
  <c r="P89" i="2"/>
  <c r="P105" i="2"/>
  <c r="L23" i="4"/>
  <c r="P53" i="4"/>
  <c r="Q53" i="4" s="1"/>
  <c r="J104" i="4"/>
  <c r="L35" i="4"/>
  <c r="P41" i="2"/>
  <c r="J62" i="4"/>
  <c r="P96" i="2"/>
  <c r="J35" i="4"/>
  <c r="P103" i="4"/>
  <c r="Q103" i="4" s="1"/>
  <c r="J11" i="2"/>
  <c r="N11" i="2"/>
  <c r="L11" i="2"/>
  <c r="P11" i="2"/>
  <c r="O11" i="2"/>
  <c r="K82" i="2" l="1"/>
  <c r="J76" i="11" s="1"/>
  <c r="K86" i="2"/>
  <c r="J80" i="11" s="1"/>
  <c r="K32" i="2"/>
  <c r="J26" i="11" s="1"/>
  <c r="K40" i="2"/>
  <c r="J34" i="11" s="1"/>
  <c r="K15" i="2"/>
  <c r="J9" i="11" s="1"/>
  <c r="K100" i="2"/>
  <c r="J94" i="11" s="1"/>
  <c r="K72" i="2"/>
  <c r="J66" i="11" s="1"/>
  <c r="K85" i="2"/>
  <c r="J79" i="11" s="1"/>
  <c r="K51" i="2"/>
  <c r="J45" i="11" s="1"/>
  <c r="M17" i="2"/>
  <c r="L11" i="11" s="1"/>
  <c r="M26" i="2"/>
  <c r="L20" i="11" s="1"/>
  <c r="M83" i="2"/>
  <c r="L77" i="11" s="1"/>
  <c r="M40" i="2"/>
  <c r="L34" i="11" s="1"/>
  <c r="M15" i="2"/>
  <c r="L9" i="11" s="1"/>
  <c r="M95" i="2"/>
  <c r="L89" i="11" s="1"/>
  <c r="M104" i="2"/>
  <c r="L98" i="11" s="1"/>
  <c r="M75" i="2"/>
  <c r="L69" i="11" s="1"/>
  <c r="M59" i="2"/>
  <c r="L53" i="11" s="1"/>
  <c r="K65" i="2"/>
  <c r="J59" i="11" s="1"/>
  <c r="K43" i="2"/>
  <c r="J37" i="11" s="1"/>
  <c r="M43" i="2"/>
  <c r="L37" i="11" s="1"/>
  <c r="M58" i="2"/>
  <c r="L52" i="11" s="1"/>
  <c r="K29" i="2"/>
  <c r="J23" i="11" s="1"/>
  <c r="K77" i="2"/>
  <c r="J71" i="11" s="1"/>
  <c r="K57" i="2"/>
  <c r="J51" i="11" s="1"/>
  <c r="K67" i="2"/>
  <c r="J61" i="11" s="1"/>
  <c r="M29" i="2"/>
  <c r="L23" i="11" s="1"/>
  <c r="M48" i="2"/>
  <c r="L42" i="11" s="1"/>
  <c r="K47" i="2"/>
  <c r="J41" i="11" s="1"/>
  <c r="M102" i="2"/>
  <c r="L96" i="11" s="1"/>
  <c r="M12" i="2"/>
  <c r="L6" i="11" s="1"/>
  <c r="K75" i="2"/>
  <c r="J69" i="11" s="1"/>
  <c r="M54" i="2"/>
  <c r="L48" i="11" s="1"/>
  <c r="K49" i="2"/>
  <c r="J43" i="11" s="1"/>
  <c r="K24" i="2"/>
  <c r="J18" i="11" s="1"/>
  <c r="M90" i="2"/>
  <c r="L84" i="11" s="1"/>
  <c r="K88" i="2"/>
  <c r="J82" i="11" s="1"/>
  <c r="M23" i="2"/>
  <c r="L17" i="11" s="1"/>
  <c r="K76" i="2"/>
  <c r="J70" i="11" s="1"/>
  <c r="K68" i="2"/>
  <c r="J62" i="11" s="1"/>
  <c r="M52" i="2"/>
  <c r="L46" i="11" s="1"/>
  <c r="K99" i="2"/>
  <c r="J93" i="11" s="1"/>
  <c r="M30" i="2"/>
  <c r="L24" i="11" s="1"/>
  <c r="M18" i="2"/>
  <c r="L12" i="11" s="1"/>
  <c r="M107" i="2"/>
  <c r="L101" i="11" s="1"/>
  <c r="K16" i="2"/>
  <c r="J10" i="11" s="1"/>
  <c r="M47" i="2"/>
  <c r="L41" i="11" s="1"/>
  <c r="M98" i="2"/>
  <c r="L92" i="11" s="1"/>
  <c r="M70" i="2"/>
  <c r="L64" i="11" s="1"/>
  <c r="K64" i="2"/>
  <c r="J58" i="11" s="1"/>
  <c r="M19" i="2"/>
  <c r="L13" i="11" s="1"/>
  <c r="K17" i="2"/>
  <c r="J11" i="11" s="1"/>
  <c r="M25" i="2"/>
  <c r="L19" i="11" s="1"/>
  <c r="M27" i="2"/>
  <c r="L21" i="11" s="1"/>
  <c r="K33" i="2"/>
  <c r="J27" i="11" s="1"/>
  <c r="K92" i="2"/>
  <c r="J86" i="11" s="1"/>
  <c r="K61" i="2"/>
  <c r="J55" i="11" s="1"/>
  <c r="K91" i="2"/>
  <c r="J85" i="11" s="1"/>
  <c r="K18" i="2"/>
  <c r="J12" i="11" s="1"/>
  <c r="K107" i="2"/>
  <c r="J101" i="11" s="1"/>
  <c r="M106" i="2"/>
  <c r="L100" i="11" s="1"/>
  <c r="M21" i="2"/>
  <c r="L15" i="11" s="1"/>
  <c r="M36" i="2"/>
  <c r="L30" i="11" s="1"/>
  <c r="M79" i="2"/>
  <c r="L73" i="11" s="1"/>
  <c r="M44" i="2"/>
  <c r="L38" i="11" s="1"/>
  <c r="M92" i="2"/>
  <c r="L86" i="11" s="1"/>
  <c r="M20" i="2"/>
  <c r="L14" i="11" s="1"/>
  <c r="M56" i="2"/>
  <c r="L50" i="11" s="1"/>
  <c r="K41" i="2"/>
  <c r="J35" i="11" s="1"/>
  <c r="K84" i="2"/>
  <c r="J78" i="11" s="1"/>
  <c r="M103" i="2"/>
  <c r="L97" i="11" s="1"/>
  <c r="M65" i="2"/>
  <c r="L59" i="11" s="1"/>
  <c r="K90" i="2"/>
  <c r="J84" i="11" s="1"/>
  <c r="M55" i="2"/>
  <c r="L49" i="11" s="1"/>
  <c r="M80" i="2"/>
  <c r="L74" i="11" s="1"/>
  <c r="M82" i="2"/>
  <c r="L76" i="11" s="1"/>
  <c r="M88" i="2"/>
  <c r="L82" i="11" s="1"/>
  <c r="M91" i="2"/>
  <c r="L85" i="11" s="1"/>
  <c r="K14" i="2"/>
  <c r="J8" i="11" s="1"/>
  <c r="K89" i="2"/>
  <c r="J83" i="11" s="1"/>
  <c r="M35" i="2"/>
  <c r="L29" i="11" s="1"/>
  <c r="K12" i="2"/>
  <c r="J6" i="11" s="1"/>
  <c r="K83" i="2"/>
  <c r="J77" i="11" s="1"/>
  <c r="K66" i="2"/>
  <c r="J60" i="11" s="1"/>
  <c r="M57" i="2"/>
  <c r="L51" i="11" s="1"/>
  <c r="K102" i="2"/>
  <c r="J96" i="11" s="1"/>
  <c r="M32" i="2"/>
  <c r="L26" i="11" s="1"/>
  <c r="K23" i="2"/>
  <c r="J17" i="11" s="1"/>
  <c r="M60" i="2"/>
  <c r="L54" i="11" s="1"/>
  <c r="M51" i="2"/>
  <c r="L45" i="11" s="1"/>
  <c r="K79" i="2"/>
  <c r="J73" i="11" s="1"/>
  <c r="K69" i="2"/>
  <c r="J63" i="11" s="1"/>
  <c r="K58" i="2"/>
  <c r="J52" i="11" s="1"/>
  <c r="K80" i="2"/>
  <c r="J74" i="11" s="1"/>
  <c r="K26" i="2"/>
  <c r="J20" i="11" s="1"/>
  <c r="K93" i="2"/>
  <c r="J87" i="11" s="1"/>
  <c r="K60" i="2"/>
  <c r="J54" i="11" s="1"/>
  <c r="K54" i="2"/>
  <c r="J48" i="11" s="1"/>
  <c r="K44" i="2"/>
  <c r="J38" i="11" s="1"/>
  <c r="K20" i="2"/>
  <c r="J14" i="11" s="1"/>
  <c r="K97" i="2"/>
  <c r="J91" i="11" s="1"/>
  <c r="M94" i="2"/>
  <c r="L88" i="11" s="1"/>
  <c r="M50" i="2"/>
  <c r="L44" i="11" s="1"/>
  <c r="M16" i="2"/>
  <c r="L10" i="11" s="1"/>
  <c r="M74" i="2"/>
  <c r="L68" i="11" s="1"/>
  <c r="K28" i="2"/>
  <c r="J22" i="11" s="1"/>
  <c r="M63" i="2"/>
  <c r="L57" i="11" s="1"/>
  <c r="M101" i="2"/>
  <c r="L95" i="11" s="1"/>
  <c r="M66" i="2"/>
  <c r="L60" i="11" s="1"/>
  <c r="K55" i="2"/>
  <c r="J49" i="11" s="1"/>
  <c r="K21" i="2"/>
  <c r="J15" i="11" s="1"/>
  <c r="K52" i="2"/>
  <c r="J46" i="11" s="1"/>
  <c r="K36" i="2"/>
  <c r="J30" i="11" s="1"/>
  <c r="M13" i="2"/>
  <c r="L7" i="11" s="1"/>
  <c r="K39" i="2"/>
  <c r="J33" i="11" s="1"/>
  <c r="K25" i="2"/>
  <c r="J19" i="11" s="1"/>
  <c r="K59" i="2"/>
  <c r="J53" i="11" s="1"/>
  <c r="K45" i="2"/>
  <c r="J39" i="11" s="1"/>
  <c r="M39" i="2"/>
  <c r="L33" i="11" s="1"/>
  <c r="M72" i="2"/>
  <c r="L66" i="11" s="1"/>
  <c r="M14" i="2"/>
  <c r="L8" i="11" s="1"/>
  <c r="K53" i="2"/>
  <c r="J47" i="11" s="1"/>
  <c r="M46" i="2"/>
  <c r="L40" i="11" s="1"/>
  <c r="K34" i="2"/>
  <c r="J28" i="11" s="1"/>
  <c r="K46" i="2"/>
  <c r="J40" i="11" s="1"/>
  <c r="K71" i="2"/>
  <c r="J65" i="11" s="1"/>
  <c r="M45" i="2"/>
  <c r="L39" i="11" s="1"/>
  <c r="M24" i="2"/>
  <c r="L18" i="11" s="1"/>
  <c r="K62" i="2"/>
  <c r="J56" i="11" s="1"/>
  <c r="K27" i="2"/>
  <c r="J21" i="11" s="1"/>
  <c r="K78" i="2"/>
  <c r="J72" i="11" s="1"/>
  <c r="M86" i="2"/>
  <c r="L80" i="11" s="1"/>
  <c r="K73" i="2"/>
  <c r="J67" i="11" s="1"/>
  <c r="M61" i="2"/>
  <c r="L55" i="11" s="1"/>
  <c r="K98" i="2"/>
  <c r="J92" i="11" s="1"/>
  <c r="K31" i="2"/>
  <c r="J25" i="11" s="1"/>
  <c r="M84" i="2"/>
  <c r="L78" i="11" s="1"/>
  <c r="K50" i="2"/>
  <c r="J44" i="11" s="1"/>
  <c r="M77" i="2"/>
  <c r="L71" i="11" s="1"/>
  <c r="K22" i="2"/>
  <c r="J16" i="11" s="1"/>
  <c r="K105" i="2"/>
  <c r="J99" i="11" s="1"/>
  <c r="M42" i="2"/>
  <c r="L36" i="11" s="1"/>
  <c r="K19" i="2"/>
  <c r="J13" i="11" s="1"/>
  <c r="M69" i="2"/>
  <c r="L63" i="11" s="1"/>
  <c r="K101" i="2"/>
  <c r="J95" i="11" s="1"/>
  <c r="M99" i="2"/>
  <c r="L93" i="11" s="1"/>
  <c r="K94" i="2"/>
  <c r="J88" i="11" s="1"/>
  <c r="M31" i="2"/>
  <c r="L25" i="11" s="1"/>
  <c r="M85" i="2"/>
  <c r="L79" i="11" s="1"/>
  <c r="K13" i="2"/>
  <c r="J7" i="11" s="1"/>
  <c r="K70" i="2"/>
  <c r="J64" i="11" s="1"/>
  <c r="M33" i="2"/>
  <c r="L27" i="11" s="1"/>
  <c r="K104" i="2"/>
  <c r="J98" i="11" s="1"/>
  <c r="M38" i="2"/>
  <c r="L32" i="11" s="1"/>
  <c r="K106" i="2"/>
  <c r="J100" i="11" s="1"/>
  <c r="M62" i="2"/>
  <c r="L56" i="11" s="1"/>
  <c r="M87" i="2"/>
  <c r="L81" i="11" s="1"/>
  <c r="M67" i="2"/>
  <c r="L61" i="11" s="1"/>
  <c r="M41" i="2"/>
  <c r="L35" i="11" s="1"/>
  <c r="M105" i="2"/>
  <c r="L99" i="11" s="1"/>
  <c r="M71" i="2"/>
  <c r="L65" i="11" s="1"/>
  <c r="K103" i="2"/>
  <c r="J97" i="11" s="1"/>
  <c r="M53" i="2"/>
  <c r="L47" i="11" s="1"/>
  <c r="K74" i="2"/>
  <c r="J68" i="11" s="1"/>
  <c r="M34" i="2"/>
  <c r="L28" i="11" s="1"/>
  <c r="M28" i="2"/>
  <c r="L22" i="11" s="1"/>
  <c r="K48" i="2"/>
  <c r="J42" i="11" s="1"/>
  <c r="M81" i="2"/>
  <c r="L75" i="11" s="1"/>
  <c r="M68" i="2"/>
  <c r="L62" i="11" s="1"/>
  <c r="M64" i="2"/>
  <c r="L58" i="11" s="1"/>
  <c r="K42" i="2"/>
  <c r="J36" i="11" s="1"/>
  <c r="M73" i="2"/>
  <c r="L67" i="11" s="1"/>
  <c r="K56" i="2"/>
  <c r="J50" i="11" s="1"/>
  <c r="M100" i="2"/>
  <c r="L94" i="11" s="1"/>
  <c r="M49" i="2"/>
  <c r="L43" i="11" s="1"/>
  <c r="M89" i="2"/>
  <c r="L83" i="11" s="1"/>
  <c r="K81" i="2"/>
  <c r="J75" i="11" s="1"/>
  <c r="M76" i="2"/>
  <c r="L70" i="11" s="1"/>
  <c r="M97" i="2"/>
  <c r="L91" i="11" s="1"/>
  <c r="K30" i="2"/>
  <c r="J24" i="11" s="1"/>
  <c r="K87" i="2"/>
  <c r="J81" i="11" s="1"/>
  <c r="M78" i="2"/>
  <c r="L72" i="11" s="1"/>
  <c r="K35" i="2"/>
  <c r="J29" i="11" s="1"/>
  <c r="K95" i="2"/>
  <c r="J89" i="11" s="1"/>
  <c r="M37" i="2"/>
  <c r="L31" i="11" s="1"/>
  <c r="K63" i="2"/>
  <c r="J57" i="11" s="1"/>
  <c r="K38" i="2"/>
  <c r="J32" i="11" s="1"/>
  <c r="K37" i="2"/>
  <c r="J31" i="11" s="1"/>
  <c r="M93" i="2"/>
  <c r="L87" i="11" s="1"/>
  <c r="M22" i="2"/>
  <c r="L16" i="11" s="1"/>
  <c r="K96" i="2"/>
  <c r="M96" i="2"/>
  <c r="I90" i="11"/>
  <c r="K90" i="11"/>
  <c r="R23" i="2"/>
  <c r="R25" i="2"/>
  <c r="R99" i="2"/>
  <c r="N93" i="11" s="1"/>
  <c r="Q93" i="11" s="1"/>
  <c r="R63" i="2"/>
  <c r="N57" i="11" s="1"/>
  <c r="Q57" i="11" s="1"/>
  <c r="R17" i="2"/>
  <c r="N11" i="11" s="1"/>
  <c r="Q11" i="11" s="1"/>
  <c r="S99" i="2"/>
  <c r="O93" i="11" s="1"/>
  <c r="S92" i="2"/>
  <c r="O86" i="11" s="1"/>
  <c r="R57" i="2"/>
  <c r="N51" i="11" s="1"/>
  <c r="Q51" i="11" s="1"/>
  <c r="R77" i="2"/>
  <c r="N71" i="11" s="1"/>
  <c r="Q71" i="11" s="1"/>
  <c r="R94" i="2"/>
  <c r="U94" i="2" s="1"/>
  <c r="V94" i="2" s="1"/>
  <c r="R97" i="2"/>
  <c r="U97" i="2" s="1"/>
  <c r="V97" i="2" s="1"/>
  <c r="R45" i="2"/>
  <c r="N39" i="11" s="1"/>
  <c r="Q39" i="11" s="1"/>
  <c r="S67" i="2"/>
  <c r="O61" i="11" s="1"/>
  <c r="R46" i="2"/>
  <c r="U46" i="2" s="1"/>
  <c r="V46" i="2" s="1"/>
  <c r="R24" i="2"/>
  <c r="U24" i="2" s="1"/>
  <c r="V24" i="2" s="1"/>
  <c r="S65" i="2"/>
  <c r="O59" i="11" s="1"/>
  <c r="R86" i="2"/>
  <c r="R92" i="2"/>
  <c r="U92" i="2" s="1"/>
  <c r="V92" i="2" s="1"/>
  <c r="S59" i="2"/>
  <c r="O53" i="11" s="1"/>
  <c r="S68" i="2"/>
  <c r="O62" i="11" s="1"/>
  <c r="R29" i="2"/>
  <c r="U29" i="2" s="1"/>
  <c r="V29" i="2" s="1"/>
  <c r="S45" i="2"/>
  <c r="O39" i="11" s="1"/>
  <c r="S101" i="2"/>
  <c r="O95" i="11" s="1"/>
  <c r="R101" i="2"/>
  <c r="N95" i="11" s="1"/>
  <c r="Q95" i="11" s="1"/>
  <c r="S40" i="2"/>
  <c r="O34" i="11" s="1"/>
  <c r="S33" i="2"/>
  <c r="O27" i="11" s="1"/>
  <c r="S27" i="2"/>
  <c r="O21" i="11" s="1"/>
  <c r="R56" i="2"/>
  <c r="U56" i="2" s="1"/>
  <c r="V56" i="2" s="1"/>
  <c r="S60" i="2"/>
  <c r="O54" i="11" s="1"/>
  <c r="S55" i="2"/>
  <c r="O49" i="11" s="1"/>
  <c r="R68" i="2"/>
  <c r="U68" i="2" s="1"/>
  <c r="V68" i="2" s="1"/>
  <c r="R32" i="2"/>
  <c r="N26" i="11" s="1"/>
  <c r="Q26" i="11" s="1"/>
  <c r="R76" i="2"/>
  <c r="S29" i="2"/>
  <c r="O23" i="11" s="1"/>
  <c r="R83" i="2"/>
  <c r="N77" i="11" s="1"/>
  <c r="Q77" i="11" s="1"/>
  <c r="S91" i="2"/>
  <c r="O85" i="11" s="1"/>
  <c r="S84" i="2"/>
  <c r="O78" i="11" s="1"/>
  <c r="R13" i="2"/>
  <c r="U13" i="2" s="1"/>
  <c r="V13" i="2" s="1"/>
  <c r="R44" i="2"/>
  <c r="U44" i="2" s="1"/>
  <c r="V44" i="2" s="1"/>
  <c r="S63" i="2"/>
  <c r="O57" i="11" s="1"/>
  <c r="S62" i="2"/>
  <c r="O56" i="11" s="1"/>
  <c r="R55" i="2"/>
  <c r="N49" i="11" s="1"/>
  <c r="Q49" i="11" s="1"/>
  <c r="S77" i="2"/>
  <c r="O71" i="11" s="1"/>
  <c r="S32" i="2"/>
  <c r="O26" i="11" s="1"/>
  <c r="S94" i="2"/>
  <c r="O88" i="11" s="1"/>
  <c r="R75" i="2"/>
  <c r="N69" i="11" s="1"/>
  <c r="Q69" i="11" s="1"/>
  <c r="S24" i="2"/>
  <c r="O18" i="11" s="1"/>
  <c r="S13" i="2"/>
  <c r="O7" i="11" s="1"/>
  <c r="S31" i="2"/>
  <c r="O25" i="11" s="1"/>
  <c r="R18" i="2"/>
  <c r="U18" i="2" s="1"/>
  <c r="V18" i="2" s="1"/>
  <c r="S23" i="2"/>
  <c r="O17" i="11" s="1"/>
  <c r="S52" i="2"/>
  <c r="O46" i="11" s="1"/>
  <c r="S70" i="2"/>
  <c r="O64" i="11" s="1"/>
  <c r="S95" i="2"/>
  <c r="O89" i="11" s="1"/>
  <c r="S58" i="2"/>
  <c r="O52" i="11" s="1"/>
  <c r="R62" i="2"/>
  <c r="U62" i="2" s="1"/>
  <c r="V62" i="2" s="1"/>
  <c r="R72" i="2"/>
  <c r="U72" i="2" s="1"/>
  <c r="V72" i="2" s="1"/>
  <c r="S73" i="2"/>
  <c r="O67" i="11" s="1"/>
  <c r="R74" i="2"/>
  <c r="N68" i="11" s="1"/>
  <c r="Q68" i="11" s="1"/>
  <c r="S25" i="2"/>
  <c r="O19" i="11" s="1"/>
  <c r="R59" i="2"/>
  <c r="N53" i="11" s="1"/>
  <c r="Q53" i="11" s="1"/>
  <c r="R69" i="2"/>
  <c r="U69" i="2" s="1"/>
  <c r="V69" i="2" s="1"/>
  <c r="S76" i="2"/>
  <c r="O70" i="11" s="1"/>
  <c r="S18" i="2"/>
  <c r="O12" i="11" s="1"/>
  <c r="R16" i="2"/>
  <c r="N10" i="11" s="1"/>
  <c r="Q10" i="11" s="1"/>
  <c r="R98" i="2"/>
  <c r="S54" i="2"/>
  <c r="O48" i="11" s="1"/>
  <c r="S61" i="2"/>
  <c r="O55" i="11" s="1"/>
  <c r="S83" i="2"/>
  <c r="O77" i="11" s="1"/>
  <c r="R80" i="2"/>
  <c r="U80" i="2" s="1"/>
  <c r="V80" i="2" s="1"/>
  <c r="R66" i="2"/>
  <c r="U66" i="2" s="1"/>
  <c r="V66" i="2" s="1"/>
  <c r="S88" i="2"/>
  <c r="O82" i="11" s="1"/>
  <c r="S97" i="2"/>
  <c r="O91" i="11" s="1"/>
  <c r="S80" i="2"/>
  <c r="O74" i="11" s="1"/>
  <c r="R47" i="2"/>
  <c r="U47" i="2" s="1"/>
  <c r="V47" i="2" s="1"/>
  <c r="S66" i="2"/>
  <c r="O60" i="11" s="1"/>
  <c r="R82" i="2"/>
  <c r="U82" i="2" s="1"/>
  <c r="V82" i="2" s="1"/>
  <c r="R33" i="2"/>
  <c r="N27" i="11" s="1"/>
  <c r="Q27" i="11" s="1"/>
  <c r="R95" i="2"/>
  <c r="U95" i="2" s="1"/>
  <c r="V95" i="2" s="1"/>
  <c r="S20" i="2"/>
  <c r="O14" i="11" s="1"/>
  <c r="R54" i="2"/>
  <c r="N48" i="11" s="1"/>
  <c r="Q48" i="11" s="1"/>
  <c r="R20" i="2"/>
  <c r="N14" i="11" s="1"/>
  <c r="Q14" i="11" s="1"/>
  <c r="R51" i="2"/>
  <c r="U51" i="2" s="1"/>
  <c r="V51" i="2" s="1"/>
  <c r="S46" i="2"/>
  <c r="O40" i="11" s="1"/>
  <c r="S44" i="2"/>
  <c r="O38" i="11" s="1"/>
  <c r="R84" i="2"/>
  <c r="N78" i="11" s="1"/>
  <c r="Q78" i="11" s="1"/>
  <c r="S47" i="2"/>
  <c r="O41" i="11" s="1"/>
  <c r="S82" i="2"/>
  <c r="O76" i="11" s="1"/>
  <c r="S100" i="2"/>
  <c r="O94" i="11" s="1"/>
  <c r="R70" i="2"/>
  <c r="U70" i="2" s="1"/>
  <c r="V70" i="2" s="1"/>
  <c r="R27" i="2"/>
  <c r="U27" i="2" s="1"/>
  <c r="V27" i="2" s="1"/>
  <c r="R100" i="2"/>
  <c r="N94" i="11" s="1"/>
  <c r="Q94" i="11" s="1"/>
  <c r="S72" i="2"/>
  <c r="O66" i="11" s="1"/>
  <c r="S98" i="2"/>
  <c r="O92" i="11" s="1"/>
  <c r="R87" i="2"/>
  <c r="N81" i="11" s="1"/>
  <c r="Q81" i="11" s="1"/>
  <c r="S86" i="2"/>
  <c r="O80" i="11" s="1"/>
  <c r="R88" i="2"/>
  <c r="N82" i="11" s="1"/>
  <c r="Q82" i="11" s="1"/>
  <c r="R48" i="2"/>
  <c r="U48" i="2" s="1"/>
  <c r="V48" i="2" s="1"/>
  <c r="R28" i="2"/>
  <c r="N22" i="11" s="1"/>
  <c r="Q22" i="11" s="1"/>
  <c r="S85" i="2"/>
  <c r="O79" i="11" s="1"/>
  <c r="R79" i="2"/>
  <c r="U79" i="2" s="1"/>
  <c r="V79" i="2" s="1"/>
  <c r="R60" i="2"/>
  <c r="N54" i="11" s="1"/>
  <c r="Q54" i="11" s="1"/>
  <c r="S74" i="2"/>
  <c r="O68" i="11" s="1"/>
  <c r="S28" i="2"/>
  <c r="O22" i="11" s="1"/>
  <c r="R85" i="2"/>
  <c r="N79" i="11" s="1"/>
  <c r="Q79" i="11" s="1"/>
  <c r="S42" i="2"/>
  <c r="O36" i="11" s="1"/>
  <c r="S79" i="2"/>
  <c r="O73" i="11" s="1"/>
  <c r="S50" i="2"/>
  <c r="O44" i="11" s="1"/>
  <c r="S12" i="2"/>
  <c r="O6" i="11" s="1"/>
  <c r="R78" i="2"/>
  <c r="N72" i="11" s="1"/>
  <c r="Q72" i="11" s="1"/>
  <c r="R42" i="2"/>
  <c r="N36" i="11" s="1"/>
  <c r="Q36" i="11" s="1"/>
  <c r="R50" i="2"/>
  <c r="U50" i="2" s="1"/>
  <c r="V50" i="2" s="1"/>
  <c r="R43" i="2"/>
  <c r="N37" i="11" s="1"/>
  <c r="Q37" i="11" s="1"/>
  <c r="R52" i="2"/>
  <c r="U52" i="2" s="1"/>
  <c r="V52" i="2" s="1"/>
  <c r="R67" i="2"/>
  <c r="U67" i="2" s="1"/>
  <c r="V67" i="2" s="1"/>
  <c r="R40" i="2"/>
  <c r="N34" i="11" s="1"/>
  <c r="Q34" i="11" s="1"/>
  <c r="S17" i="2"/>
  <c r="O11" i="11" s="1"/>
  <c r="S78" i="2"/>
  <c r="O72" i="11" s="1"/>
  <c r="S22" i="2"/>
  <c r="O16" i="11" s="1"/>
  <c r="S57" i="2"/>
  <c r="O51" i="11" s="1"/>
  <c r="R103" i="2"/>
  <c r="N97" i="11" s="1"/>
  <c r="Q97" i="11" s="1"/>
  <c r="S43" i="2"/>
  <c r="O37" i="11" s="1"/>
  <c r="R91" i="2"/>
  <c r="U91" i="2" s="1"/>
  <c r="V91" i="2" s="1"/>
  <c r="S103" i="2"/>
  <c r="O97" i="11" s="1"/>
  <c r="S37" i="2"/>
  <c r="O31" i="11" s="1"/>
  <c r="S19" i="2"/>
  <c r="O13" i="11" s="1"/>
  <c r="Q103" i="2"/>
  <c r="S26" i="2"/>
  <c r="O20" i="11" s="1"/>
  <c r="R31" i="2"/>
  <c r="U31" i="2" s="1"/>
  <c r="V31" i="2" s="1"/>
  <c r="S30" i="2"/>
  <c r="O24" i="11" s="1"/>
  <c r="S75" i="2"/>
  <c r="O69" i="11" s="1"/>
  <c r="R22" i="2"/>
  <c r="U22" i="2" s="1"/>
  <c r="V22" i="2" s="1"/>
  <c r="Q22" i="2"/>
  <c r="R26" i="2"/>
  <c r="U26" i="2" s="1"/>
  <c r="V26" i="2" s="1"/>
  <c r="S56" i="2"/>
  <c r="O50" i="11" s="1"/>
  <c r="R58" i="2"/>
  <c r="U58" i="2" s="1"/>
  <c r="V58" i="2" s="1"/>
  <c r="R73" i="2"/>
  <c r="U73" i="2" s="1"/>
  <c r="V73" i="2" s="1"/>
  <c r="R30" i="2"/>
  <c r="U30" i="2" s="1"/>
  <c r="V30" i="2" s="1"/>
  <c r="R102" i="2"/>
  <c r="N96" i="11" s="1"/>
  <c r="Q96" i="11" s="1"/>
  <c r="Q30" i="2"/>
  <c r="S87" i="2"/>
  <c r="O81" i="11" s="1"/>
  <c r="R61" i="2"/>
  <c r="N55" i="11" s="1"/>
  <c r="Q55" i="11" s="1"/>
  <c r="R65" i="2"/>
  <c r="U65" i="2" s="1"/>
  <c r="V65" i="2" s="1"/>
  <c r="Q75" i="2"/>
  <c r="S51" i="2"/>
  <c r="O45" i="11" s="1"/>
  <c r="R19" i="2"/>
  <c r="N13" i="11" s="1"/>
  <c r="Q13" i="11" s="1"/>
  <c r="S48" i="2"/>
  <c r="O42" i="11" s="1"/>
  <c r="Q31" i="2"/>
  <c r="S69" i="2"/>
  <c r="O63" i="11" s="1"/>
  <c r="S71" i="2"/>
  <c r="O65" i="11" s="1"/>
  <c r="R71" i="2"/>
  <c r="U71" i="2" s="1"/>
  <c r="V71" i="2" s="1"/>
  <c r="S102" i="2"/>
  <c r="O96" i="11" s="1"/>
  <c r="R37" i="2"/>
  <c r="N31" i="11" s="1"/>
  <c r="Q31" i="11" s="1"/>
  <c r="S21" i="2"/>
  <c r="O15" i="11" s="1"/>
  <c r="R21" i="2"/>
  <c r="Q21" i="2"/>
  <c r="S106" i="2"/>
  <c r="O100" i="11" s="1"/>
  <c r="Q106" i="2"/>
  <c r="R106" i="2"/>
  <c r="Q12" i="2"/>
  <c r="R12" i="2"/>
  <c r="Q16" i="2"/>
  <c r="S16" i="2"/>
  <c r="O10" i="11" s="1"/>
  <c r="S107" i="2"/>
  <c r="O101" i="11" s="1"/>
  <c r="Q107" i="2"/>
  <c r="R107" i="2"/>
  <c r="Q93" i="2"/>
  <c r="R93" i="2"/>
  <c r="S93" i="2"/>
  <c r="O87" i="11" s="1"/>
  <c r="S39" i="2"/>
  <c r="O33" i="11" s="1"/>
  <c r="Q39" i="2"/>
  <c r="R39" i="2"/>
  <c r="Q41" i="2"/>
  <c r="S41" i="2"/>
  <c r="O35" i="11" s="1"/>
  <c r="R41" i="2"/>
  <c r="Q36" i="2"/>
  <c r="R36" i="2"/>
  <c r="S36" i="2"/>
  <c r="O30" i="11" s="1"/>
  <c r="S90" i="2"/>
  <c r="O84" i="11" s="1"/>
  <c r="R90" i="2"/>
  <c r="Q90" i="2"/>
  <c r="Q14" i="2"/>
  <c r="R14" i="2"/>
  <c r="S14" i="2"/>
  <c r="O8" i="11" s="1"/>
  <c r="N80" i="11"/>
  <c r="Q80" i="11" s="1"/>
  <c r="U86" i="2"/>
  <c r="V86" i="2" s="1"/>
  <c r="N70" i="11"/>
  <c r="Q70" i="11" s="1"/>
  <c r="U76" i="2"/>
  <c r="V76" i="2" s="1"/>
  <c r="R38" i="2"/>
  <c r="Q38" i="2"/>
  <c r="S38" i="2"/>
  <c r="O32" i="11" s="1"/>
  <c r="Q49" i="2"/>
  <c r="S49" i="2"/>
  <c r="O43" i="11" s="1"/>
  <c r="R49" i="2"/>
  <c r="Q104" i="2"/>
  <c r="R104" i="2"/>
  <c r="S104" i="2"/>
  <c r="O98" i="11" s="1"/>
  <c r="Q96" i="2"/>
  <c r="S96" i="2"/>
  <c r="R96" i="2"/>
  <c r="S81" i="2"/>
  <c r="O75" i="11" s="1"/>
  <c r="Q81" i="2"/>
  <c r="R81" i="2"/>
  <c r="R35" i="2"/>
  <c r="Q35" i="2"/>
  <c r="S35" i="2"/>
  <c r="O29" i="11" s="1"/>
  <c r="Q64" i="2"/>
  <c r="R64" i="2"/>
  <c r="S64" i="2"/>
  <c r="O58" i="11" s="1"/>
  <c r="U88" i="2"/>
  <c r="V88" i="2" s="1"/>
  <c r="Q105" i="2"/>
  <c r="S105" i="2"/>
  <c r="O99" i="11" s="1"/>
  <c r="R105" i="2"/>
  <c r="Q89" i="2"/>
  <c r="S89" i="2"/>
  <c r="O83" i="11" s="1"/>
  <c r="R89" i="2"/>
  <c r="S15" i="2"/>
  <c r="O9" i="11" s="1"/>
  <c r="Q15" i="2"/>
  <c r="R15" i="2"/>
  <c r="Q53" i="2"/>
  <c r="R53" i="2"/>
  <c r="S53" i="2"/>
  <c r="O47" i="11" s="1"/>
  <c r="Q34" i="2"/>
  <c r="R34" i="2"/>
  <c r="S34" i="2"/>
  <c r="O28" i="11" s="1"/>
  <c r="M11" i="2"/>
  <c r="Q11" i="2"/>
  <c r="S11" i="2"/>
  <c r="K11" i="2"/>
  <c r="R11" i="2"/>
  <c r="U20" i="2" l="1"/>
  <c r="V20" i="2" s="1"/>
  <c r="U43" i="2"/>
  <c r="V43" i="2" s="1"/>
  <c r="U54" i="2"/>
  <c r="V54" i="2" s="1"/>
  <c r="U16" i="2"/>
  <c r="V16" i="2" s="1"/>
  <c r="N12" i="11"/>
  <c r="Q12" i="11" s="1"/>
  <c r="N42" i="11"/>
  <c r="Q42" i="11" s="1"/>
  <c r="N7" i="11"/>
  <c r="Q7" i="11" s="1"/>
  <c r="N46" i="11"/>
  <c r="Q46" i="11" s="1"/>
  <c r="U99" i="2"/>
  <c r="V99" i="2" s="1"/>
  <c r="U83" i="2"/>
  <c r="V83" i="2" s="1"/>
  <c r="N73" i="11"/>
  <c r="Q73" i="11" s="1"/>
  <c r="N45" i="11"/>
  <c r="Q45" i="11" s="1"/>
  <c r="U17" i="2"/>
  <c r="V17" i="2" s="1"/>
  <c r="U28" i="2"/>
  <c r="V28" i="2" s="1"/>
  <c r="N61" i="11"/>
  <c r="Q61" i="11" s="1"/>
  <c r="U40" i="2"/>
  <c r="V40" i="2" s="1"/>
  <c r="U85" i="2"/>
  <c r="V85" i="2" s="1"/>
  <c r="U63" i="2"/>
  <c r="V63" i="2" s="1"/>
  <c r="N86" i="11"/>
  <c r="Q86" i="11" s="1"/>
  <c r="L90" i="11"/>
  <c r="J90" i="11"/>
  <c r="U57" i="2"/>
  <c r="V57" i="2" s="1"/>
  <c r="N23" i="11"/>
  <c r="Q23" i="11" s="1"/>
  <c r="N74" i="11"/>
  <c r="Q74" i="11" s="1"/>
  <c r="N89" i="11"/>
  <c r="Q89" i="11" s="1"/>
  <c r="U103" i="2"/>
  <c r="V103" i="2" s="1"/>
  <c r="U19" i="2"/>
  <c r="V19" i="2" s="1"/>
  <c r="N91" i="11"/>
  <c r="Q91" i="11" s="1"/>
  <c r="U75" i="2"/>
  <c r="V75" i="2" s="1"/>
  <c r="N66" i="11"/>
  <c r="Q66" i="11" s="1"/>
  <c r="U61" i="2"/>
  <c r="V61" i="2" s="1"/>
  <c r="U32" i="2"/>
  <c r="V32" i="2" s="1"/>
  <c r="N63" i="11"/>
  <c r="Q63" i="11" s="1"/>
  <c r="N24" i="11"/>
  <c r="Q24" i="11" s="1"/>
  <c r="U77" i="2"/>
  <c r="V77" i="2" s="1"/>
  <c r="N44" i="11"/>
  <c r="Q44" i="11" s="1"/>
  <c r="U55" i="2"/>
  <c r="V55" i="2" s="1"/>
  <c r="N40" i="11"/>
  <c r="Q40" i="11" s="1"/>
  <c r="U42" i="2"/>
  <c r="V42" i="2" s="1"/>
  <c r="N52" i="11"/>
  <c r="Q52" i="11" s="1"/>
  <c r="U101" i="2"/>
  <c r="V101" i="2" s="1"/>
  <c r="N21" i="11"/>
  <c r="Q21" i="11" s="1"/>
  <c r="N76" i="11"/>
  <c r="Q76" i="11" s="1"/>
  <c r="N59" i="11"/>
  <c r="Q59" i="11" s="1"/>
  <c r="N41" i="11"/>
  <c r="Q41" i="11" s="1"/>
  <c r="U33" i="2"/>
  <c r="V33" i="2" s="1"/>
  <c r="U60" i="2"/>
  <c r="V60" i="2" s="1"/>
  <c r="N88" i="11"/>
  <c r="Q88" i="11" s="1"/>
  <c r="U78" i="2"/>
  <c r="V78" i="2" s="1"/>
  <c r="N67" i="11"/>
  <c r="Q67" i="11" s="1"/>
  <c r="N62" i="11"/>
  <c r="Q62" i="11" s="1"/>
  <c r="N64" i="11"/>
  <c r="Q64" i="11" s="1"/>
  <c r="U59" i="2"/>
  <c r="V59" i="2" s="1"/>
  <c r="T40" i="2"/>
  <c r="P34" i="11" s="1"/>
  <c r="T97" i="2"/>
  <c r="P91" i="11" s="1"/>
  <c r="T24" i="2"/>
  <c r="P18" i="11" s="1"/>
  <c r="T13" i="2"/>
  <c r="P7" i="11" s="1"/>
  <c r="T92" i="2"/>
  <c r="P86" i="11" s="1"/>
  <c r="T20" i="2"/>
  <c r="P14" i="11" s="1"/>
  <c r="T18" i="2"/>
  <c r="P12" i="11" s="1"/>
  <c r="T46" i="2"/>
  <c r="P40" i="11" s="1"/>
  <c r="T95" i="2"/>
  <c r="P89" i="11" s="1"/>
  <c r="T87" i="2"/>
  <c r="P81" i="11" s="1"/>
  <c r="T58" i="2"/>
  <c r="P52" i="11" s="1"/>
  <c r="T61" i="2"/>
  <c r="P55" i="11" s="1"/>
  <c r="T23" i="2"/>
  <c r="P17" i="11" s="1"/>
  <c r="T55" i="2"/>
  <c r="P49" i="11" s="1"/>
  <c r="T44" i="2"/>
  <c r="P38" i="11" s="1"/>
  <c r="T60" i="2"/>
  <c r="P54" i="11" s="1"/>
  <c r="T83" i="2"/>
  <c r="P77" i="11" s="1"/>
  <c r="T63" i="2"/>
  <c r="P57" i="11" s="1"/>
  <c r="T69" i="2"/>
  <c r="P63" i="11" s="1"/>
  <c r="T43" i="2"/>
  <c r="P37" i="11" s="1"/>
  <c r="T54" i="2"/>
  <c r="P48" i="11" s="1"/>
  <c r="T45" i="2"/>
  <c r="P39" i="11" s="1"/>
  <c r="T101" i="2"/>
  <c r="P95" i="11" s="1"/>
  <c r="T78" i="2"/>
  <c r="P72" i="11" s="1"/>
  <c r="T70" i="2"/>
  <c r="P64" i="11" s="1"/>
  <c r="T102" i="2"/>
  <c r="P96" i="11" s="1"/>
  <c r="T29" i="2"/>
  <c r="P23" i="11" s="1"/>
  <c r="T80" i="2"/>
  <c r="P74" i="11" s="1"/>
  <c r="T52" i="2"/>
  <c r="P46" i="11" s="1"/>
  <c r="T27" i="2"/>
  <c r="P21" i="11" s="1"/>
  <c r="T68" i="2"/>
  <c r="P62" i="11" s="1"/>
  <c r="T65" i="2"/>
  <c r="P59" i="11" s="1"/>
  <c r="T51" i="2"/>
  <c r="P45" i="11" s="1"/>
  <c r="T98" i="2"/>
  <c r="P92" i="11" s="1"/>
  <c r="T57" i="2"/>
  <c r="P51" i="11" s="1"/>
  <c r="T50" i="2"/>
  <c r="P44" i="11" s="1"/>
  <c r="T72" i="2"/>
  <c r="P66" i="11" s="1"/>
  <c r="T42" i="2"/>
  <c r="P36" i="11" s="1"/>
  <c r="T100" i="2"/>
  <c r="P94" i="11" s="1"/>
  <c r="T25" i="2"/>
  <c r="P19" i="11" s="1"/>
  <c r="T32" i="2"/>
  <c r="P26" i="11" s="1"/>
  <c r="T73" i="2"/>
  <c r="P67" i="11" s="1"/>
  <c r="T84" i="2"/>
  <c r="P78" i="11" s="1"/>
  <c r="T94" i="2"/>
  <c r="P88" i="11" s="1"/>
  <c r="T26" i="2"/>
  <c r="P20" i="11" s="1"/>
  <c r="T79" i="2"/>
  <c r="P73" i="11" s="1"/>
  <c r="T76" i="2"/>
  <c r="P70" i="11" s="1"/>
  <c r="T77" i="2"/>
  <c r="P71" i="11" s="1"/>
  <c r="T85" i="2"/>
  <c r="P79" i="11" s="1"/>
  <c r="T82" i="2"/>
  <c r="P76" i="11" s="1"/>
  <c r="T86" i="2"/>
  <c r="P80" i="11" s="1"/>
  <c r="T28" i="2"/>
  <c r="P22" i="11" s="1"/>
  <c r="T47" i="2"/>
  <c r="P41" i="11" s="1"/>
  <c r="T62" i="2"/>
  <c r="P56" i="11" s="1"/>
  <c r="T91" i="2"/>
  <c r="P85" i="11" s="1"/>
  <c r="T67" i="2"/>
  <c r="P61" i="11" s="1"/>
  <c r="T59" i="2"/>
  <c r="P53" i="11" s="1"/>
  <c r="T19" i="2"/>
  <c r="P13" i="11" s="1"/>
  <c r="T37" i="2"/>
  <c r="P31" i="11" s="1"/>
  <c r="T33" i="2"/>
  <c r="P27" i="11" s="1"/>
  <c r="T74" i="2"/>
  <c r="P68" i="11" s="1"/>
  <c r="T99" i="2"/>
  <c r="P93" i="11" s="1"/>
  <c r="T56" i="2"/>
  <c r="P50" i="11" s="1"/>
  <c r="T71" i="2"/>
  <c r="P65" i="11" s="1"/>
  <c r="T88" i="2"/>
  <c r="P82" i="11" s="1"/>
  <c r="T17" i="2"/>
  <c r="P11" i="11" s="1"/>
  <c r="T48" i="2"/>
  <c r="P42" i="11" s="1"/>
  <c r="T66" i="2"/>
  <c r="P60" i="11" s="1"/>
  <c r="T30" i="2"/>
  <c r="P24" i="11" s="1"/>
  <c r="T21" i="2"/>
  <c r="P15" i="11" s="1"/>
  <c r="T104" i="2"/>
  <c r="P98" i="11" s="1"/>
  <c r="T39" i="2"/>
  <c r="P33" i="11" s="1"/>
  <c r="T22" i="2"/>
  <c r="P16" i="11" s="1"/>
  <c r="T38" i="2"/>
  <c r="P32" i="11" s="1"/>
  <c r="T81" i="2"/>
  <c r="P75" i="11" s="1"/>
  <c r="T93" i="2"/>
  <c r="P87" i="11" s="1"/>
  <c r="T75" i="2"/>
  <c r="P69" i="11" s="1"/>
  <c r="N20" i="11"/>
  <c r="Q20" i="11" s="1"/>
  <c r="T105" i="2"/>
  <c r="P99" i="11" s="1"/>
  <c r="T41" i="2"/>
  <c r="P35" i="11" s="1"/>
  <c r="T107" i="2"/>
  <c r="P101" i="11" s="1"/>
  <c r="T35" i="2"/>
  <c r="P29" i="11" s="1"/>
  <c r="U87" i="2"/>
  <c r="V87" i="2" s="1"/>
  <c r="T31" i="2"/>
  <c r="P25" i="11" s="1"/>
  <c r="T90" i="2"/>
  <c r="P84" i="11" s="1"/>
  <c r="T49" i="2"/>
  <c r="P43" i="11" s="1"/>
  <c r="T89" i="2"/>
  <c r="P83" i="11" s="1"/>
  <c r="T14" i="2"/>
  <c r="P8" i="11" s="1"/>
  <c r="N18" i="11"/>
  <c r="Q18" i="11" s="1"/>
  <c r="U102" i="2"/>
  <c r="V102" i="2" s="1"/>
  <c r="T16" i="2"/>
  <c r="P10" i="11" s="1"/>
  <c r="U74" i="2"/>
  <c r="V74" i="2" s="1"/>
  <c r="N60" i="11"/>
  <c r="Q60" i="11" s="1"/>
  <c r="N85" i="11"/>
  <c r="Q85" i="11" s="1"/>
  <c r="N16" i="11"/>
  <c r="Q16" i="11" s="1"/>
  <c r="T96" i="2"/>
  <c r="U45" i="2"/>
  <c r="V45" i="2" s="1"/>
  <c r="N50" i="11"/>
  <c r="Q50" i="11" s="1"/>
  <c r="T36" i="2"/>
  <c r="P30" i="11" s="1"/>
  <c r="U84" i="2"/>
  <c r="V84" i="2" s="1"/>
  <c r="T12" i="2"/>
  <c r="P6" i="11" s="1"/>
  <c r="N38" i="11"/>
  <c r="Q38" i="11" s="1"/>
  <c r="T103" i="2"/>
  <c r="P97" i="11" s="1"/>
  <c r="T53" i="2"/>
  <c r="P47" i="11" s="1"/>
  <c r="U100" i="2"/>
  <c r="V100" i="2" s="1"/>
  <c r="N56" i="11"/>
  <c r="Q56" i="11" s="1"/>
  <c r="N92" i="11"/>
  <c r="Q92" i="11" s="1"/>
  <c r="U98" i="2"/>
  <c r="V98" i="2" s="1"/>
  <c r="N19" i="11"/>
  <c r="Q19" i="11" s="1"/>
  <c r="U25" i="2"/>
  <c r="V25" i="2" s="1"/>
  <c r="T15" i="2"/>
  <c r="P9" i="11" s="1"/>
  <c r="T64" i="2"/>
  <c r="P58" i="11" s="1"/>
  <c r="N25" i="11"/>
  <c r="Q25" i="11" s="1"/>
  <c r="T34" i="2"/>
  <c r="P28" i="11" s="1"/>
  <c r="T106" i="2"/>
  <c r="P100" i="11" s="1"/>
  <c r="N17" i="11"/>
  <c r="Q17" i="11" s="1"/>
  <c r="U23" i="2"/>
  <c r="V23" i="2" s="1"/>
  <c r="O90" i="11"/>
  <c r="U37" i="2"/>
  <c r="V37" i="2" s="1"/>
  <c r="N65" i="11"/>
  <c r="Q65" i="11" s="1"/>
  <c r="U93" i="2"/>
  <c r="V93" i="2" s="1"/>
  <c r="N87" i="11"/>
  <c r="Q87" i="11" s="1"/>
  <c r="N101" i="11"/>
  <c r="Q101" i="11" s="1"/>
  <c r="U107" i="2"/>
  <c r="V107" i="2" s="1"/>
  <c r="N6" i="11"/>
  <c r="Q6" i="11" s="1"/>
  <c r="U12" i="2"/>
  <c r="V12" i="2" s="1"/>
  <c r="N100" i="11"/>
  <c r="Q100" i="11" s="1"/>
  <c r="U106" i="2"/>
  <c r="V106" i="2" s="1"/>
  <c r="N15" i="11"/>
  <c r="Q15" i="11" s="1"/>
  <c r="U21" i="2"/>
  <c r="V21" i="2" s="1"/>
  <c r="U14" i="2"/>
  <c r="V14" i="2" s="1"/>
  <c r="N8" i="11"/>
  <c r="Q8" i="11" s="1"/>
  <c r="N35" i="11"/>
  <c r="Q35" i="11" s="1"/>
  <c r="U41" i="2"/>
  <c r="V41" i="2" s="1"/>
  <c r="N47" i="11"/>
  <c r="Q47" i="11" s="1"/>
  <c r="U53" i="2"/>
  <c r="V53" i="2" s="1"/>
  <c r="U96" i="2"/>
  <c r="V96" i="2" s="1"/>
  <c r="N90" i="11"/>
  <c r="Q90" i="11" s="1"/>
  <c r="U90" i="2"/>
  <c r="V90" i="2" s="1"/>
  <c r="N84" i="11"/>
  <c r="Q84" i="11" s="1"/>
  <c r="U36" i="2"/>
  <c r="V36" i="2" s="1"/>
  <c r="N30" i="11"/>
  <c r="Q30" i="11" s="1"/>
  <c r="U34" i="2"/>
  <c r="V34" i="2" s="1"/>
  <c r="N28" i="11"/>
  <c r="Q28" i="11" s="1"/>
  <c r="N83" i="11"/>
  <c r="Q83" i="11" s="1"/>
  <c r="U89" i="2"/>
  <c r="V89" i="2" s="1"/>
  <c r="U104" i="2"/>
  <c r="V104" i="2" s="1"/>
  <c r="N98" i="11"/>
  <c r="Q98" i="11" s="1"/>
  <c r="N43" i="11"/>
  <c r="Q43" i="11" s="1"/>
  <c r="U49" i="2"/>
  <c r="V49" i="2" s="1"/>
  <c r="U105" i="2"/>
  <c r="V105" i="2" s="1"/>
  <c r="N99" i="11"/>
  <c r="Q99" i="11" s="1"/>
  <c r="U35" i="2"/>
  <c r="V35" i="2" s="1"/>
  <c r="N29" i="11"/>
  <c r="Q29" i="11" s="1"/>
  <c r="N75" i="11"/>
  <c r="Q75" i="11" s="1"/>
  <c r="U81" i="2"/>
  <c r="V81" i="2" s="1"/>
  <c r="N58" i="11"/>
  <c r="Q58" i="11" s="1"/>
  <c r="U64" i="2"/>
  <c r="V64" i="2" s="1"/>
  <c r="N33" i="11"/>
  <c r="Q33" i="11" s="1"/>
  <c r="U39" i="2"/>
  <c r="V39" i="2" s="1"/>
  <c r="U38" i="2"/>
  <c r="V38" i="2" s="1"/>
  <c r="N32" i="11"/>
  <c r="Q32" i="11" s="1"/>
  <c r="N9" i="11"/>
  <c r="Q9" i="11" s="1"/>
  <c r="U15" i="2"/>
  <c r="V15" i="2" s="1"/>
  <c r="T11" i="2"/>
  <c r="P90" i="11" l="1"/>
  <c r="R94" i="4" l="1"/>
  <c r="R93" i="4"/>
  <c r="S67" i="4"/>
  <c r="R52" i="4"/>
  <c r="S45" i="4"/>
  <c r="S77" i="4"/>
  <c r="S56" i="4"/>
  <c r="R75" i="4"/>
  <c r="S80" i="4"/>
  <c r="R33" i="4"/>
  <c r="S106" i="4"/>
  <c r="R59" i="4"/>
  <c r="R36" i="4"/>
  <c r="R106" i="4"/>
  <c r="R80" i="4"/>
  <c r="S90" i="4"/>
  <c r="R78" i="4"/>
  <c r="R29" i="4"/>
  <c r="S31" i="4"/>
  <c r="S33" i="4"/>
  <c r="R61" i="4"/>
  <c r="R91" i="4"/>
  <c r="R12" i="4"/>
  <c r="S69" i="4"/>
  <c r="S19" i="4"/>
  <c r="R19" i="4"/>
  <c r="R105" i="4"/>
  <c r="R89" i="4"/>
  <c r="R41" i="4"/>
  <c r="R87" i="4"/>
  <c r="S71" i="4"/>
  <c r="S13" i="4"/>
  <c r="S83" i="4"/>
  <c r="R38" i="4"/>
  <c r="R82" i="4"/>
  <c r="S94" i="4"/>
  <c r="S41" i="4"/>
  <c r="S58" i="4"/>
  <c r="S92" i="4"/>
  <c r="R16" i="4"/>
  <c r="S89" i="4"/>
  <c r="S88" i="4"/>
  <c r="R69" i="4"/>
  <c r="S47" i="4"/>
  <c r="R20" i="4"/>
  <c r="R60" i="4"/>
  <c r="S43" i="4"/>
  <c r="R71" i="4"/>
  <c r="R26" i="4"/>
  <c r="R96" i="4"/>
  <c r="R35" i="4"/>
  <c r="R28" i="4"/>
  <c r="S46" i="4"/>
  <c r="S51" i="4"/>
  <c r="S79" i="4"/>
  <c r="R34" i="4"/>
  <c r="S100" i="4"/>
  <c r="S50" i="4"/>
  <c r="R30" i="4"/>
  <c r="R53" i="4"/>
  <c r="R32" i="4"/>
  <c r="R44" i="4"/>
  <c r="S52" i="4"/>
  <c r="R39" i="4"/>
  <c r="S35" i="4"/>
  <c r="R27" i="4"/>
  <c r="S107" i="4"/>
  <c r="S22" i="4"/>
  <c r="R63" i="4"/>
  <c r="R67" i="4"/>
  <c r="S30" i="4"/>
  <c r="S34" i="4"/>
  <c r="S38" i="4"/>
  <c r="S57" i="4"/>
  <c r="S97" i="4"/>
  <c r="S39" i="4"/>
  <c r="R22" i="4"/>
  <c r="S81" i="4"/>
  <c r="R107" i="4"/>
  <c r="S54" i="4"/>
  <c r="S27" i="4"/>
  <c r="R15" i="4"/>
  <c r="R17" i="4"/>
  <c r="S91" i="4"/>
  <c r="R46" i="4"/>
  <c r="R83" i="4"/>
  <c r="R99" i="4"/>
  <c r="R56" i="4"/>
  <c r="S62" i="4"/>
  <c r="S72" i="4"/>
  <c r="R73" i="4"/>
  <c r="R24" i="4"/>
  <c r="S85" i="4"/>
  <c r="S42" i="4"/>
  <c r="R43" i="4"/>
  <c r="R85" i="4"/>
  <c r="S93" i="4"/>
  <c r="S12" i="4"/>
  <c r="R103" i="4"/>
  <c r="S102" i="4"/>
  <c r="S48" i="4"/>
  <c r="R81" i="4"/>
  <c r="S75" i="4"/>
  <c r="R95" i="4"/>
  <c r="R90" i="4"/>
  <c r="S23" i="4"/>
  <c r="S26" i="4"/>
  <c r="R42" i="4"/>
  <c r="S55" i="4"/>
  <c r="S61" i="4"/>
  <c r="S86" i="4"/>
  <c r="S74" i="4"/>
  <c r="S104" i="4"/>
  <c r="R79" i="4"/>
  <c r="R18" i="4"/>
  <c r="S105" i="4"/>
  <c r="R102" i="4"/>
  <c r="S70" i="4"/>
  <c r="R58" i="4"/>
  <c r="R48" i="4"/>
  <c r="S14" i="4"/>
  <c r="S78" i="4"/>
  <c r="S17" i="4"/>
  <c r="R47" i="4"/>
  <c r="R84" i="4"/>
  <c r="R23" i="4"/>
  <c r="R57" i="4"/>
  <c r="R25" i="4"/>
  <c r="S20" i="4"/>
  <c r="S49" i="4"/>
  <c r="S98" i="4"/>
  <c r="S101" i="4"/>
  <c r="R45" i="4"/>
  <c r="R74" i="4"/>
  <c r="S37" i="4"/>
  <c r="S32" i="4"/>
  <c r="R64" i="4"/>
  <c r="R92" i="4"/>
  <c r="R77" i="4"/>
  <c r="S29" i="4"/>
  <c r="R68" i="4"/>
  <c r="S99" i="4"/>
  <c r="S96" i="4"/>
  <c r="R88" i="4"/>
  <c r="S24" i="4"/>
  <c r="S87" i="4"/>
  <c r="R49" i="4"/>
  <c r="S66" i="4"/>
  <c r="S73" i="4"/>
  <c r="S84" i="4"/>
  <c r="S21" i="4"/>
  <c r="S59" i="4"/>
  <c r="R97" i="4"/>
  <c r="R31" i="4"/>
  <c r="S36" i="4"/>
  <c r="R66" i="4"/>
  <c r="S18" i="4"/>
  <c r="R13" i="4"/>
  <c r="S63" i="4"/>
  <c r="R98" i="4"/>
  <c r="R21" i="4"/>
  <c r="R101" i="4"/>
  <c r="S103" i="4"/>
  <c r="R51" i="4"/>
  <c r="S53" i="4"/>
  <c r="R40" i="4"/>
  <c r="R70" i="4"/>
  <c r="S76" i="4"/>
  <c r="R50" i="4"/>
  <c r="R76" i="4"/>
  <c r="R104" i="4"/>
  <c r="S60" i="4"/>
  <c r="R55" i="4"/>
  <c r="R62" i="4"/>
  <c r="S15" i="4"/>
  <c r="S28" i="4"/>
  <c r="S16" i="4"/>
  <c r="R86" i="4"/>
  <c r="S40" i="4"/>
  <c r="R100" i="4"/>
  <c r="S95" i="4"/>
  <c r="S64" i="4"/>
  <c r="S82" i="4"/>
  <c r="R14" i="4"/>
  <c r="S65" i="4"/>
  <c r="S68" i="4"/>
  <c r="R54" i="4"/>
  <c r="R65" i="4"/>
  <c r="R37" i="4"/>
  <c r="S44" i="4"/>
  <c r="S25" i="4"/>
  <c r="R72" i="4"/>
  <c r="P11" i="4"/>
  <c r="T85" i="4"/>
  <c r="T41" i="4"/>
  <c r="T16" i="4"/>
  <c r="T80" i="4"/>
  <c r="T70" i="4"/>
  <c r="T51" i="4"/>
  <c r="T81" i="4"/>
  <c r="T42" i="4"/>
  <c r="T106" i="4"/>
  <c r="T59" i="4"/>
  <c r="T88" i="4"/>
  <c r="T46" i="4"/>
  <c r="T39" i="4"/>
  <c r="T76" i="4"/>
  <c r="T20" i="4"/>
  <c r="T96" i="4"/>
  <c r="T94" i="4"/>
  <c r="T89" i="4"/>
  <c r="T31" i="4"/>
  <c r="T12" i="4"/>
  <c r="T55" i="4"/>
  <c r="T27" i="4"/>
  <c r="T18" i="4"/>
  <c r="T14" i="4"/>
  <c r="T77" i="4"/>
  <c r="T74" i="4"/>
  <c r="T60" i="4"/>
  <c r="T35" i="4"/>
  <c r="T75" i="4"/>
  <c r="T93" i="4"/>
  <c r="T53" i="4"/>
  <c r="T36" i="4"/>
  <c r="T83" i="4"/>
  <c r="T101" i="4"/>
  <c r="T90" i="4"/>
  <c r="T73" i="4"/>
  <c r="T68" i="4"/>
  <c r="T66" i="4"/>
  <c r="T52" i="4"/>
  <c r="T56" i="4"/>
  <c r="T61" i="4"/>
  <c r="T78" i="4"/>
  <c r="T99" i="4"/>
  <c r="T29" i="4"/>
  <c r="T84" i="4"/>
  <c r="T23" i="4"/>
  <c r="T107" i="4"/>
  <c r="T26" i="4"/>
  <c r="T22" i="4"/>
  <c r="T17" i="4"/>
  <c r="T13" i="4"/>
  <c r="T86" i="4"/>
  <c r="T54" i="4"/>
  <c r="T79" i="4"/>
  <c r="T40" i="4"/>
  <c r="T62" i="4"/>
  <c r="T98" i="4"/>
  <c r="T37" i="4"/>
  <c r="T47" i="4"/>
  <c r="T104" i="4"/>
  <c r="T103" i="4"/>
  <c r="T72" i="4"/>
  <c r="T15" i="4"/>
  <c r="T64" i="4"/>
  <c r="T48" i="4"/>
  <c r="T82" i="4"/>
  <c r="T58" i="4"/>
  <c r="T102" i="4"/>
  <c r="T65" i="4"/>
  <c r="T24" i="4"/>
  <c r="T33" i="4"/>
  <c r="T30" i="4"/>
  <c r="T38" i="4"/>
  <c r="T25" i="4"/>
  <c r="T87" i="4"/>
  <c r="T21" i="4"/>
  <c r="T105" i="4"/>
  <c r="T49" i="4"/>
  <c r="T43" i="4"/>
  <c r="T95" i="4"/>
  <c r="T19" i="4"/>
  <c r="T50" i="4"/>
  <c r="T32" i="4"/>
  <c r="T91" i="4"/>
  <c r="T63" i="4"/>
  <c r="T71" i="4"/>
  <c r="T100" i="4"/>
  <c r="T97" i="4"/>
  <c r="T34" i="4"/>
  <c r="T45" i="4"/>
  <c r="T57" i="4"/>
  <c r="T92" i="4"/>
  <c r="T28" i="4"/>
  <c r="T67" i="4"/>
  <c r="T44" i="4"/>
  <c r="T69" i="4"/>
  <c r="Q11" i="4"/>
  <c r="O31" i="4"/>
  <c r="F25" i="11"/>
  <c r="N55" i="4"/>
  <c r="D49" i="11"/>
  <c r="N106" i="4"/>
  <c r="D100" i="11"/>
  <c r="O13" i="4"/>
  <c r="F7" i="11"/>
  <c r="K97" i="4"/>
  <c r="E91" i="11"/>
  <c r="N31" i="4"/>
  <c r="D25" i="11"/>
  <c r="M95" i="4"/>
  <c r="G89" i="11"/>
  <c r="K80" i="4"/>
  <c r="E74" i="11"/>
  <c r="N60" i="4"/>
  <c r="D54" i="11"/>
  <c r="M16" i="4"/>
  <c r="G10" i="11"/>
  <c r="K49" i="4"/>
  <c r="E43" i="11"/>
  <c r="N15" i="4"/>
  <c r="D9" i="11"/>
  <c r="M89" i="4"/>
  <c r="G83" i="11"/>
  <c r="M102" i="4"/>
  <c r="G96" i="11"/>
  <c r="O69" i="4"/>
  <c r="F63" i="11"/>
  <c r="O23" i="4"/>
  <c r="F17" i="11"/>
  <c r="K34" i="4"/>
  <c r="E28" i="11"/>
  <c r="K94" i="4"/>
  <c r="E88" i="11"/>
  <c r="K13" i="4"/>
  <c r="E7" i="11"/>
  <c r="N81" i="4"/>
  <c r="D75" i="11"/>
  <c r="K100" i="4"/>
  <c r="E94" i="11"/>
  <c r="O48" i="4"/>
  <c r="F42" i="11"/>
  <c r="O67" i="4"/>
  <c r="F61" i="11"/>
  <c r="N50" i="4"/>
  <c r="D44" i="11"/>
  <c r="O15" i="4"/>
  <c r="F9" i="11"/>
  <c r="M103" i="4"/>
  <c r="G97" i="11"/>
  <c r="K81" i="4"/>
  <c r="E75" i="11"/>
  <c r="N90" i="4"/>
  <c r="D84" i="11"/>
  <c r="M88" i="4"/>
  <c r="G82" i="11"/>
  <c r="K69" i="4"/>
  <c r="E63" i="11"/>
  <c r="M26" i="4"/>
  <c r="G20" i="11"/>
  <c r="M73" i="4"/>
  <c r="G67" i="11"/>
  <c r="O49" i="4"/>
  <c r="F43" i="11"/>
  <c r="N37" i="4"/>
  <c r="D31" i="11"/>
  <c r="N107" i="4"/>
  <c r="D101" i="11"/>
  <c r="M105" i="4"/>
  <c r="G99" i="11"/>
  <c r="K36" i="4"/>
  <c r="E30" i="11"/>
  <c r="M90" i="4"/>
  <c r="G84" i="11"/>
  <c r="N22" i="4"/>
  <c r="D16" i="11"/>
  <c r="N63" i="4"/>
  <c r="D57" i="11"/>
  <c r="O106" i="4"/>
  <c r="F100" i="11"/>
  <c r="N33" i="4"/>
  <c r="D27" i="11"/>
  <c r="K29" i="4"/>
  <c r="E23" i="11"/>
  <c r="K23" i="4"/>
  <c r="E17" i="11"/>
  <c r="M66" i="4"/>
  <c r="G60" i="11"/>
  <c r="N18" i="4"/>
  <c r="D12" i="11"/>
  <c r="M60" i="4"/>
  <c r="G54" i="11"/>
  <c r="M93" i="4"/>
  <c r="G87" i="11"/>
  <c r="K16" i="4"/>
  <c r="E10" i="11"/>
  <c r="N67" i="4"/>
  <c r="D61" i="11"/>
  <c r="K98" i="4"/>
  <c r="E92" i="11"/>
  <c r="N88" i="4"/>
  <c r="D82" i="11"/>
  <c r="O42" i="4"/>
  <c r="F36" i="11"/>
  <c r="M14" i="4"/>
  <c r="G8" i="11"/>
  <c r="K65" i="4"/>
  <c r="E59" i="11"/>
  <c r="M51" i="4"/>
  <c r="G45" i="11"/>
  <c r="M28" i="4"/>
  <c r="G22" i="11"/>
  <c r="N25" i="4"/>
  <c r="D19" i="11"/>
  <c r="O27" i="4"/>
  <c r="F21" i="11"/>
  <c r="O47" i="4"/>
  <c r="F41" i="11"/>
  <c r="M59" i="4"/>
  <c r="G53" i="11"/>
  <c r="N79" i="4"/>
  <c r="D73" i="11"/>
  <c r="N48" i="4"/>
  <c r="D42" i="11"/>
  <c r="K96" i="4"/>
  <c r="E90" i="11"/>
  <c r="K91" i="4"/>
  <c r="E85" i="11"/>
  <c r="K60" i="4"/>
  <c r="E54" i="11"/>
  <c r="K24" i="4"/>
  <c r="E18" i="11"/>
  <c r="M83" i="4"/>
  <c r="G77" i="11"/>
  <c r="M40" i="4"/>
  <c r="G34" i="11"/>
  <c r="K46" i="4"/>
  <c r="E40" i="11"/>
  <c r="O99" i="4"/>
  <c r="F93" i="11"/>
  <c r="K14" i="4"/>
  <c r="E8" i="11"/>
  <c r="K90" i="4"/>
  <c r="E84" i="11"/>
  <c r="M38" i="4"/>
  <c r="G32" i="11"/>
  <c r="K86" i="4"/>
  <c r="E80" i="11"/>
  <c r="M91" i="4"/>
  <c r="G85" i="11"/>
  <c r="M20" i="4"/>
  <c r="G14" i="11"/>
  <c r="N71" i="4"/>
  <c r="D65" i="11"/>
  <c r="K41" i="4"/>
  <c r="E35" i="11"/>
  <c r="N89" i="4"/>
  <c r="D83" i="11"/>
  <c r="K47" i="4"/>
  <c r="E41" i="11"/>
  <c r="O59" i="4"/>
  <c r="F53" i="11"/>
  <c r="O80" i="4"/>
  <c r="F74" i="11"/>
  <c r="O77" i="4"/>
  <c r="F71" i="11"/>
  <c r="N61" i="4"/>
  <c r="D55" i="11"/>
  <c r="O98" i="4"/>
  <c r="F92" i="11"/>
  <c r="M67" i="4"/>
  <c r="G61" i="11"/>
  <c r="O24" i="4"/>
  <c r="F18" i="11"/>
  <c r="N36" i="4"/>
  <c r="D30" i="11"/>
  <c r="O34" i="4"/>
  <c r="F28" i="11"/>
  <c r="K63" i="4"/>
  <c r="E57" i="11"/>
  <c r="N73" i="4"/>
  <c r="D67" i="11"/>
  <c r="N93" i="4"/>
  <c r="D87" i="11"/>
  <c r="K92" i="4"/>
  <c r="E86" i="11"/>
  <c r="N70" i="4"/>
  <c r="D64" i="11"/>
  <c r="M49" i="4"/>
  <c r="G43" i="11"/>
  <c r="M39" i="4"/>
  <c r="G33" i="11"/>
  <c r="O35" i="4"/>
  <c r="F29" i="11"/>
  <c r="M25" i="4"/>
  <c r="G19" i="11"/>
  <c r="N82" i="4"/>
  <c r="D76" i="11"/>
  <c r="N99" i="4"/>
  <c r="D93" i="11"/>
  <c r="K71" i="4"/>
  <c r="E65" i="11"/>
  <c r="O68" i="4"/>
  <c r="F62" i="11"/>
  <c r="M106" i="4"/>
  <c r="G100" i="11"/>
  <c r="O82" i="4"/>
  <c r="F76" i="11"/>
  <c r="K25" i="4"/>
  <c r="E19" i="11"/>
  <c r="K95" i="4"/>
  <c r="E89" i="11"/>
  <c r="N69" i="4"/>
  <c r="D63" i="11"/>
  <c r="N72" i="4"/>
  <c r="D66" i="11"/>
  <c r="M24" i="4"/>
  <c r="G18" i="11"/>
  <c r="K51" i="4"/>
  <c r="E45" i="11"/>
  <c r="M19" i="4"/>
  <c r="G13" i="11"/>
  <c r="M45" i="4"/>
  <c r="G39" i="11"/>
  <c r="N74" i="4"/>
  <c r="D68" i="11"/>
  <c r="N59" i="4"/>
  <c r="D53" i="11"/>
  <c r="K55" i="4"/>
  <c r="E49" i="11"/>
  <c r="M96" i="4"/>
  <c r="G90" i="11"/>
  <c r="M12" i="4"/>
  <c r="G6" i="11"/>
  <c r="K66" i="4"/>
  <c r="E60" i="11"/>
  <c r="M54" i="4"/>
  <c r="G48" i="11"/>
  <c r="K19" i="4"/>
  <c r="E13" i="11"/>
  <c r="K78" i="4"/>
  <c r="E72" i="11"/>
  <c r="K40" i="4"/>
  <c r="E34" i="11"/>
  <c r="M29" i="4"/>
  <c r="G23" i="11"/>
  <c r="K84" i="4"/>
  <c r="E78" i="11"/>
  <c r="M33" i="4"/>
  <c r="G27" i="11"/>
  <c r="N94" i="4"/>
  <c r="D88" i="11"/>
  <c r="K30" i="4"/>
  <c r="E24" i="11"/>
  <c r="K57" i="4"/>
  <c r="E51" i="11"/>
  <c r="K104" i="4"/>
  <c r="E98" i="11"/>
  <c r="N91" i="4"/>
  <c r="D85" i="11"/>
  <c r="N34" i="4"/>
  <c r="D28" i="11"/>
  <c r="O88" i="4"/>
  <c r="F82" i="11"/>
  <c r="M92" i="4"/>
  <c r="G86" i="11"/>
  <c r="O29" i="4"/>
  <c r="F23" i="11"/>
  <c r="O12" i="4"/>
  <c r="F6" i="11"/>
  <c r="K99" i="4"/>
  <c r="E93" i="11"/>
  <c r="O18" i="4"/>
  <c r="F12" i="11"/>
  <c r="K74" i="4"/>
  <c r="E68" i="11"/>
  <c r="M43" i="4"/>
  <c r="G37" i="11"/>
  <c r="O39" i="4"/>
  <c r="F33" i="11"/>
  <c r="K45" i="4"/>
  <c r="E39" i="11"/>
  <c r="O100" i="4"/>
  <c r="F94" i="11"/>
  <c r="O103" i="4"/>
  <c r="F97" i="11"/>
  <c r="M71" i="4"/>
  <c r="G65" i="11"/>
  <c r="M104" i="4"/>
  <c r="G98" i="11"/>
  <c r="N83" i="4"/>
  <c r="D77" i="11"/>
  <c r="K21" i="4"/>
  <c r="E15" i="11"/>
  <c r="O83" i="4"/>
  <c r="F77" i="11"/>
  <c r="O85" i="4"/>
  <c r="F79" i="11"/>
  <c r="K70" i="4"/>
  <c r="E64" i="11"/>
  <c r="M94" i="4"/>
  <c r="G88" i="11"/>
  <c r="N51" i="4"/>
  <c r="D45" i="11"/>
  <c r="O92" i="4"/>
  <c r="F86" i="11"/>
  <c r="O64" i="4"/>
  <c r="F58" i="11"/>
  <c r="N46" i="4"/>
  <c r="D40" i="11"/>
  <c r="N39" i="4"/>
  <c r="D33" i="11"/>
  <c r="N76" i="4"/>
  <c r="D70" i="11"/>
  <c r="K59" i="4"/>
  <c r="E53" i="11"/>
  <c r="M36" i="4"/>
  <c r="G30" i="11"/>
  <c r="O28" i="4"/>
  <c r="F22" i="11"/>
  <c r="K17" i="4"/>
  <c r="E11" i="11"/>
  <c r="O87" i="4"/>
  <c r="F81" i="11"/>
  <c r="N58" i="4"/>
  <c r="D52" i="11"/>
  <c r="O44" i="4"/>
  <c r="F38" i="11"/>
  <c r="M53" i="4"/>
  <c r="G47" i="11"/>
  <c r="N105" i="4"/>
  <c r="D99" i="11"/>
  <c r="M76" i="4"/>
  <c r="G70" i="11"/>
  <c r="K37" i="4"/>
  <c r="E31" i="11"/>
  <c r="O16" i="4"/>
  <c r="F10" i="11"/>
  <c r="K15" i="4"/>
  <c r="E9" i="11"/>
  <c r="N56" i="4"/>
  <c r="D50" i="11"/>
  <c r="N24" i="4"/>
  <c r="D18" i="11"/>
  <c r="O40" i="4"/>
  <c r="F34" i="11"/>
  <c r="N16" i="4"/>
  <c r="D10" i="11"/>
  <c r="N68" i="4"/>
  <c r="D62" i="11"/>
  <c r="N43" i="4"/>
  <c r="D37" i="11"/>
  <c r="N52" i="4"/>
  <c r="D46" i="11"/>
  <c r="O74" i="4"/>
  <c r="F68" i="11"/>
  <c r="O56" i="4"/>
  <c r="F50" i="11"/>
  <c r="K28" i="4"/>
  <c r="E22" i="11"/>
  <c r="M98" i="4"/>
  <c r="G92" i="11"/>
  <c r="O58" i="4"/>
  <c r="F52" i="11"/>
  <c r="M52" i="4"/>
  <c r="G46" i="11"/>
  <c r="O52" i="4"/>
  <c r="F46" i="11"/>
  <c r="N80" i="4"/>
  <c r="D74" i="11"/>
  <c r="O84" i="4"/>
  <c r="F78" i="11"/>
  <c r="M57" i="4"/>
  <c r="G51" i="11"/>
  <c r="O79" i="4"/>
  <c r="F73" i="11"/>
  <c r="M63" i="4"/>
  <c r="G57" i="11"/>
  <c r="O107" i="4"/>
  <c r="F101" i="11"/>
  <c r="K38" i="4"/>
  <c r="E32" i="11"/>
  <c r="O91" i="4"/>
  <c r="F85" i="11"/>
  <c r="O96" i="4"/>
  <c r="F90" i="11"/>
  <c r="K77" i="4"/>
  <c r="E71" i="11"/>
  <c r="M58" i="4"/>
  <c r="G52" i="11"/>
  <c r="O45" i="4"/>
  <c r="F39" i="11"/>
  <c r="K39" i="4"/>
  <c r="E33" i="11"/>
  <c r="M37" i="4"/>
  <c r="G31" i="11"/>
  <c r="N54" i="4"/>
  <c r="D48" i="11"/>
  <c r="O95" i="4"/>
  <c r="F89" i="11"/>
  <c r="K85" i="4"/>
  <c r="E79" i="11"/>
  <c r="K54" i="4"/>
  <c r="E48" i="11"/>
  <c r="O93" i="4"/>
  <c r="F87" i="11"/>
  <c r="K101" i="4"/>
  <c r="E95" i="11"/>
  <c r="M47" i="4"/>
  <c r="G41" i="11"/>
  <c r="M44" i="4"/>
  <c r="G38" i="11"/>
  <c r="M107" i="4"/>
  <c r="G101" i="11"/>
  <c r="N29" i="4"/>
  <c r="D23" i="11"/>
  <c r="K75" i="4"/>
  <c r="E69" i="11"/>
  <c r="K93" i="4"/>
  <c r="E87" i="11"/>
  <c r="K12" i="4"/>
  <c r="E6" i="11"/>
  <c r="N103" i="4"/>
  <c r="D97" i="11"/>
  <c r="M17" i="4"/>
  <c r="G11" i="11"/>
  <c r="O75" i="4"/>
  <c r="F69" i="11"/>
  <c r="K103" i="4"/>
  <c r="E97" i="11"/>
  <c r="N41" i="4"/>
  <c r="D35" i="11"/>
  <c r="O81" i="4"/>
  <c r="F75" i="11"/>
  <c r="O46" i="4"/>
  <c r="F40" i="11"/>
  <c r="M35" i="4"/>
  <c r="G29" i="11"/>
  <c r="O14" i="4"/>
  <c r="F8" i="11"/>
  <c r="M15" i="4"/>
  <c r="G9" i="11"/>
  <c r="N87" i="4"/>
  <c r="D81" i="11"/>
  <c r="O33" i="4"/>
  <c r="F27" i="11"/>
  <c r="N100" i="4"/>
  <c r="D94" i="11"/>
  <c r="O41" i="4"/>
  <c r="F35" i="11"/>
  <c r="O19" i="4"/>
  <c r="F13" i="11"/>
  <c r="O51" i="4"/>
  <c r="F45" i="11"/>
  <c r="K106" i="4"/>
  <c r="E100" i="11"/>
  <c r="N96" i="4"/>
  <c r="D90" i="11"/>
  <c r="N32" i="4"/>
  <c r="D26" i="11"/>
  <c r="M31" i="4"/>
  <c r="G25" i="11"/>
  <c r="N17" i="4"/>
  <c r="D11" i="11"/>
  <c r="N64" i="4"/>
  <c r="D58" i="11"/>
  <c r="O38" i="4"/>
  <c r="F32" i="11"/>
  <c r="M48" i="4"/>
  <c r="G42" i="11"/>
  <c r="M42" i="4"/>
  <c r="G36" i="11"/>
  <c r="N104" i="4"/>
  <c r="D98" i="11"/>
  <c r="M69" i="4"/>
  <c r="G63" i="11"/>
  <c r="M84" i="4"/>
  <c r="G78" i="11"/>
  <c r="O30" i="4"/>
  <c r="F24" i="11"/>
  <c r="N14" i="4"/>
  <c r="D8" i="11"/>
  <c r="N49" i="4"/>
  <c r="D43" i="11"/>
  <c r="O101" i="4"/>
  <c r="F95" i="11"/>
  <c r="O20" i="4"/>
  <c r="F14" i="11"/>
  <c r="N30" i="4"/>
  <c r="D24" i="11"/>
  <c r="K68" i="4"/>
  <c r="E62" i="11"/>
  <c r="K22" i="4"/>
  <c r="E16" i="11"/>
  <c r="N21" i="4"/>
  <c r="D15" i="11"/>
  <c r="N65" i="4"/>
  <c r="D59" i="11"/>
  <c r="N101" i="4"/>
  <c r="D95" i="11"/>
  <c r="M86" i="4"/>
  <c r="G80" i="11"/>
  <c r="N13" i="4"/>
  <c r="D7" i="11"/>
  <c r="M21" i="4"/>
  <c r="G15" i="11"/>
  <c r="K50" i="4"/>
  <c r="E44" i="11"/>
  <c r="K89" i="4"/>
  <c r="E83" i="11"/>
  <c r="O94" i="4"/>
  <c r="F88" i="11"/>
  <c r="M87" i="4"/>
  <c r="G81" i="11"/>
  <c r="K82" i="4"/>
  <c r="E76" i="11"/>
  <c r="N19" i="4"/>
  <c r="D13" i="11"/>
  <c r="N98" i="4"/>
  <c r="D92" i="11"/>
  <c r="M77" i="4"/>
  <c r="G71" i="11"/>
  <c r="N27" i="4"/>
  <c r="D21" i="11"/>
  <c r="K43" i="4"/>
  <c r="E37" i="11"/>
  <c r="K52" i="4"/>
  <c r="E46" i="11"/>
  <c r="M74" i="4"/>
  <c r="G68" i="11"/>
  <c r="N78" i="4"/>
  <c r="D72" i="11"/>
  <c r="N77" i="4"/>
  <c r="D71" i="11"/>
  <c r="M34" i="4"/>
  <c r="G28" i="11"/>
  <c r="K42" i="4"/>
  <c r="E36" i="11"/>
  <c r="K79" i="4"/>
  <c r="E73" i="11"/>
  <c r="K20" i="4"/>
  <c r="E14" i="11"/>
  <c r="M30" i="4"/>
  <c r="G24" i="11"/>
  <c r="O70" i="4"/>
  <c r="F64" i="11"/>
  <c r="K44" i="4"/>
  <c r="E38" i="11"/>
  <c r="O66" i="4"/>
  <c r="F60" i="11"/>
  <c r="N20" i="4"/>
  <c r="D14" i="11"/>
  <c r="K58" i="4"/>
  <c r="E52" i="11"/>
  <c r="O32" i="4"/>
  <c r="F26" i="11"/>
  <c r="O43" i="4"/>
  <c r="F37" i="11"/>
  <c r="K107" i="4"/>
  <c r="E101" i="11"/>
  <c r="O25" i="4"/>
  <c r="F19" i="11"/>
  <c r="K31" i="4"/>
  <c r="E25" i="11"/>
  <c r="M101" i="4"/>
  <c r="G95" i="11"/>
  <c r="O61" i="4"/>
  <c r="F55" i="11"/>
  <c r="M23" i="4"/>
  <c r="G17" i="11"/>
  <c r="M85" i="4"/>
  <c r="G79" i="11"/>
  <c r="N23" i="4"/>
  <c r="D17" i="11"/>
  <c r="M41" i="4"/>
  <c r="G35" i="11"/>
  <c r="N102" i="4"/>
  <c r="D96" i="11"/>
  <c r="K61" i="4"/>
  <c r="E55" i="11"/>
  <c r="N12" i="4"/>
  <c r="D6" i="11"/>
  <c r="N40" i="4"/>
  <c r="D34" i="11"/>
  <c r="N44" i="4"/>
  <c r="D38" i="11"/>
  <c r="O22" i="4"/>
  <c r="F16" i="11"/>
  <c r="M13" i="4"/>
  <c r="G7" i="11"/>
  <c r="O55" i="4"/>
  <c r="F49" i="11"/>
  <c r="M65" i="4"/>
  <c r="G59" i="11"/>
  <c r="O37" i="4"/>
  <c r="F31" i="11"/>
  <c r="O57" i="4"/>
  <c r="F51" i="11"/>
  <c r="O50" i="4"/>
  <c r="F44" i="11"/>
  <c r="K48" i="4"/>
  <c r="E42" i="11"/>
  <c r="O72" i="4"/>
  <c r="F66" i="11"/>
  <c r="O36" i="4"/>
  <c r="F30" i="11"/>
  <c r="M82" i="4"/>
  <c r="G76" i="11"/>
  <c r="K102" i="4"/>
  <c r="E96" i="11"/>
  <c r="M72" i="4"/>
  <c r="G66" i="11"/>
  <c r="N45" i="4"/>
  <c r="D39" i="11"/>
  <c r="M18" i="4"/>
  <c r="G12" i="11"/>
  <c r="K26" i="4"/>
  <c r="E20" i="11"/>
  <c r="K76" i="4"/>
  <c r="E70" i="11"/>
  <c r="O102" i="4"/>
  <c r="F96" i="11"/>
  <c r="N66" i="4"/>
  <c r="D60" i="11"/>
  <c r="O76" i="4"/>
  <c r="F70" i="11"/>
  <c r="K64" i="4"/>
  <c r="E58" i="11"/>
  <c r="O60" i="4"/>
  <c r="F54" i="11"/>
  <c r="O73" i="4"/>
  <c r="F67" i="11"/>
  <c r="N84" i="4"/>
  <c r="D78" i="11"/>
  <c r="N62" i="4"/>
  <c r="D56" i="11"/>
  <c r="O26" i="4"/>
  <c r="F20" i="11"/>
  <c r="M79" i="4"/>
  <c r="G73" i="11"/>
  <c r="M97" i="4"/>
  <c r="G91" i="11"/>
  <c r="M50" i="4"/>
  <c r="G44" i="11"/>
  <c r="M81" i="4"/>
  <c r="G75" i="11"/>
  <c r="N57" i="4"/>
  <c r="D51" i="11"/>
  <c r="K35" i="4"/>
  <c r="E29" i="11"/>
  <c r="M61" i="4"/>
  <c r="G55" i="11"/>
  <c r="M100" i="4"/>
  <c r="G94" i="11"/>
  <c r="O105" i="4"/>
  <c r="F99" i="11"/>
  <c r="N53" i="4"/>
  <c r="D47" i="11"/>
  <c r="N26" i="4"/>
  <c r="D20" i="11"/>
  <c r="M99" i="4"/>
  <c r="G93" i="11"/>
  <c r="K62" i="4"/>
  <c r="E56" i="11"/>
  <c r="O53" i="4"/>
  <c r="F47" i="11"/>
  <c r="M75" i="4"/>
  <c r="G69" i="11"/>
  <c r="K72" i="4"/>
  <c r="E66" i="11"/>
  <c r="K33" i="4"/>
  <c r="E27" i="11"/>
  <c r="O89" i="4"/>
  <c r="F83" i="11"/>
  <c r="O97" i="4"/>
  <c r="F91" i="11"/>
  <c r="N85" i="4"/>
  <c r="D79" i="11"/>
  <c r="O17" i="4"/>
  <c r="F11" i="11"/>
  <c r="N97" i="4"/>
  <c r="D91" i="11"/>
  <c r="N28" i="4"/>
  <c r="D22" i="11"/>
  <c r="M62" i="4"/>
  <c r="G56" i="11"/>
  <c r="K105" i="4"/>
  <c r="E99" i="11"/>
  <c r="O54" i="4"/>
  <c r="F48" i="11"/>
  <c r="K88" i="4"/>
  <c r="E82" i="11"/>
  <c r="M32" i="4"/>
  <c r="G26" i="11"/>
  <c r="N92" i="4"/>
  <c r="D86" i="11"/>
  <c r="M64" i="4"/>
  <c r="G58" i="11"/>
  <c r="K53" i="4"/>
  <c r="E47" i="11"/>
  <c r="O62" i="4"/>
  <c r="F56" i="11"/>
  <c r="M22" i="4"/>
  <c r="G16" i="11"/>
  <c r="O63" i="4"/>
  <c r="F57" i="11"/>
  <c r="N75" i="4"/>
  <c r="D69" i="11"/>
  <c r="M78" i="4"/>
  <c r="G72" i="11"/>
  <c r="M27" i="4"/>
  <c r="G21" i="11"/>
  <c r="K27" i="4"/>
  <c r="E21" i="11"/>
  <c r="O71" i="4"/>
  <c r="F65" i="11"/>
  <c r="N38" i="4"/>
  <c r="D32" i="11"/>
  <c r="K73" i="4"/>
  <c r="E67" i="11"/>
  <c r="N95" i="4"/>
  <c r="D89" i="11"/>
  <c r="K56" i="4"/>
  <c r="E50" i="11"/>
  <c r="M46" i="4"/>
  <c r="G40" i="11"/>
  <c r="M68" i="4"/>
  <c r="G62" i="11"/>
  <c r="O90" i="4"/>
  <c r="F84" i="11"/>
  <c r="M55" i="4"/>
  <c r="G49" i="11"/>
  <c r="O78" i="4"/>
  <c r="F72" i="11"/>
  <c r="N42" i="4"/>
  <c r="D36" i="11"/>
  <c r="K67" i="4"/>
  <c r="E61" i="11"/>
  <c r="O65" i="4"/>
  <c r="F59" i="11"/>
  <c r="N35" i="4"/>
  <c r="D29" i="11"/>
  <c r="K32" i="4"/>
  <c r="E26" i="11"/>
  <c r="O104" i="4"/>
  <c r="F98" i="11"/>
  <c r="K87" i="4"/>
  <c r="E81" i="11"/>
  <c r="M56" i="4"/>
  <c r="G50" i="11"/>
  <c r="N47" i="4"/>
  <c r="D41" i="11"/>
  <c r="K18" i="4"/>
  <c r="E12" i="11"/>
  <c r="O21" i="4"/>
  <c r="F15" i="11"/>
  <c r="M80" i="4"/>
  <c r="G74" i="11"/>
  <c r="L11" i="4"/>
  <c r="M70" i="4"/>
  <c r="G64" i="11"/>
  <c r="H11" i="4"/>
  <c r="N86" i="4"/>
  <c r="D80" i="11"/>
  <c r="I11" i="4"/>
  <c r="O86" i="4"/>
  <c r="F80" i="11"/>
  <c r="J11" i="4"/>
  <c r="K83" i="4"/>
  <c r="E77" i="11"/>
  <c r="S11" i="4"/>
  <c r="F11" i="4"/>
  <c r="N11" i="4"/>
  <c r="K11" i="4"/>
  <c r="G11" i="4"/>
  <c r="T11" i="4"/>
  <c r="O11" i="4"/>
  <c r="R11" i="4"/>
  <c r="D11" i="4"/>
  <c r="E11" i="4"/>
  <c r="M11" i="4"/>
</calcChain>
</file>

<file path=xl/sharedStrings.xml><?xml version="1.0" encoding="utf-8"?>
<sst xmlns="http://schemas.openxmlformats.org/spreadsheetml/2006/main" count="146" uniqueCount="64">
  <si>
    <t>% Phopsho-Histone H3</t>
    <phoneticPr fontId="3" type="noConversion"/>
  </si>
  <si>
    <t>Fold H2AX Shift</t>
    <phoneticPr fontId="3" type="noConversion"/>
  </si>
  <si>
    <t>APC</t>
  </si>
  <si>
    <t>% Polyploidy</t>
    <phoneticPr fontId="3" type="noConversion"/>
  </si>
  <si>
    <t>Population Doubling</t>
    <phoneticPr fontId="3" type="noConversion"/>
  </si>
  <si>
    <t>Cell Density c/mL</t>
  </si>
  <si>
    <t xml:space="preserve">Fold % Phospho-Histone H3 </t>
  </si>
  <si>
    <t>Fold p53 Shift</t>
  </si>
  <si>
    <t>Fold % Polyploidy</t>
  </si>
  <si>
    <t>File Name</t>
  </si>
  <si>
    <t>Raw Output from FlowJo</t>
  </si>
  <si>
    <t>FITC</t>
  </si>
  <si>
    <t>PE</t>
  </si>
  <si>
    <t>% RNC</t>
    <phoneticPr fontId="3" type="noConversion"/>
  </si>
  <si>
    <t>% RINC</t>
    <phoneticPr fontId="3" type="noConversion"/>
  </si>
  <si>
    <t>% RPD</t>
    <phoneticPr fontId="3" type="noConversion"/>
  </si>
  <si>
    <t>Calculated Data</t>
  </si>
  <si>
    <t>Raw Data</t>
  </si>
  <si>
    <t>FSC</t>
  </si>
  <si>
    <t>SSC</t>
  </si>
  <si>
    <t>Beads</t>
  </si>
  <si>
    <t>Median Fluorescence</t>
  </si>
  <si>
    <t>PerCP</t>
  </si>
  <si>
    <t>Nuclei</t>
  </si>
  <si>
    <t>Polyploidy</t>
  </si>
  <si>
    <t>All</t>
  </si>
  <si>
    <t>H2AX</t>
  </si>
  <si>
    <t>p53</t>
  </si>
  <si>
    <t>Date</t>
  </si>
  <si>
    <t>Well ID</t>
  </si>
  <si>
    <t>Counts</t>
  </si>
  <si>
    <t>Phospho-Histone H3</t>
  </si>
  <si>
    <t>4 Hour Raw Data</t>
  </si>
  <si>
    <t>24 Hour Raw Data</t>
  </si>
  <si>
    <t>4 Hour Calculated Data</t>
  </si>
  <si>
    <t>Bead Counts</t>
  </si>
  <si>
    <t>4 Hour Treatment Data</t>
  </si>
  <si>
    <t>24 Hour Treatment Data</t>
  </si>
  <si>
    <t>% Cytotoxicity</t>
  </si>
  <si>
    <t>% RNC</t>
  </si>
  <si>
    <t>For display purposes only, calculated results have been rounded. Calculations are being performed using 10 digits.</t>
  </si>
  <si>
    <t>24 Hour Calculated Data</t>
  </si>
  <si>
    <t>For display purposes, these calculated results have been rounded. Calculations are being performed using 10 digits.</t>
  </si>
  <si>
    <t>Sub-2N</t>
  </si>
  <si>
    <t>% RINC</t>
  </si>
  <si>
    <t>% RPD</t>
  </si>
  <si>
    <t>Solvent Control Average -&gt;</t>
  </si>
  <si>
    <t>First Vehicle Control Row Number:</t>
  </si>
  <si>
    <t>Last Vehicle Control Row Number:</t>
  </si>
  <si>
    <t>Averages -&gt;</t>
  </si>
  <si>
    <t>Cell density (c/mL) at time of plating &amp; treatment:</t>
  </si>
  <si>
    <t>Median                                                                   Fluorescence</t>
  </si>
  <si>
    <t>Bead count of NRS bottle used for 4 Hour:</t>
  </si>
  <si>
    <t>Bead count of NRS bottle used for 24 Hour:</t>
  </si>
  <si>
    <t>Median                                                                             Fluorescence</t>
  </si>
  <si>
    <t>Reason to Exclude Well(s)</t>
  </si>
  <si>
    <t>Reasons to Exclude Well(s)</t>
  </si>
  <si>
    <t>Test Article Name</t>
  </si>
  <si>
    <t>First Positive Control #2 Row Number:</t>
  </si>
  <si>
    <t>First Positive Control #1 Row Number:</t>
  </si>
  <si>
    <t>Last Positive Control #2 Row Number:</t>
  </si>
  <si>
    <t>Last Positive Control #1 Row Number:</t>
  </si>
  <si>
    <t>Summary</t>
  </si>
  <si>
    <t>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</si>
</sst>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2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10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color indexed="5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2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sz val="11"/>
      <name val="Calibri"/>
      <family val="2"/>
    </font>
    <font>
      <sz val="9"/>
      <name val="Verdana"/>
      <family val="2"/>
    </font>
    <font>
      <b/>
      <sz val="10"/>
      <color indexed="8"/>
      <name val="Verdana"/>
      <family val="2"/>
    </font>
    <font>
      <i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D3D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65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67">
    <xf numFmtId="0" fontId="0" fillId="0" borderId="0" xfId="0"/>
    <xf numFmtId="0" fontId="16" fillId="2" borderId="0" xfId="0" applyFont="1" applyFill="1"/>
    <xf numFmtId="0" fontId="16" fillId="2" borderId="0" xfId="0" applyFont="1" applyFill="1" applyBorder="1"/>
    <xf numFmtId="0" fontId="16" fillId="4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Border="1"/>
    <xf numFmtId="0" fontId="0" fillId="2" borderId="0" xfId="0" applyFill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2" fontId="1" fillId="2" borderId="38" xfId="0" applyNumberFormat="1" applyFont="1" applyFill="1" applyBorder="1" applyAlignment="1">
      <alignment horizontal="center" wrapText="1"/>
    </xf>
    <xf numFmtId="3" fontId="1" fillId="2" borderId="38" xfId="0" applyNumberFormat="1" applyFont="1" applyFill="1" applyBorder="1" applyAlignment="1">
      <alignment horizontal="center" wrapText="1"/>
    </xf>
    <xf numFmtId="1" fontId="1" fillId="2" borderId="38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6" fillId="2" borderId="0" xfId="0" applyFont="1" applyFill="1"/>
    <xf numFmtId="164" fontId="1" fillId="2" borderId="31" xfId="0" applyNumberFormat="1" applyFont="1" applyFill="1" applyBorder="1" applyAlignment="1">
      <alignment horizontal="center" wrapText="1"/>
    </xf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2" fillId="2" borderId="0" xfId="71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6" fillId="5" borderId="2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right"/>
    </xf>
    <xf numFmtId="0" fontId="2" fillId="2" borderId="0" xfId="71" applyFont="1" applyFill="1"/>
    <xf numFmtId="0" fontId="2" fillId="2" borderId="0" xfId="71" applyFont="1" applyFill="1" applyAlignment="1">
      <alignment horizontal="right"/>
    </xf>
    <xf numFmtId="0" fontId="1" fillId="2" borderId="0" xfId="71" applyFont="1" applyFill="1" applyAlignment="1">
      <alignment horizontal="center" wrapText="1"/>
    </xf>
    <xf numFmtId="0" fontId="1" fillId="2" borderId="0" xfId="71" applyFont="1" applyFill="1" applyAlignment="1">
      <alignment horizontal="right" wrapText="1"/>
    </xf>
    <xf numFmtId="0" fontId="1" fillId="2" borderId="0" xfId="71" applyFont="1" applyFill="1" applyAlignment="1">
      <alignment wrapText="1"/>
    </xf>
    <xf numFmtId="0" fontId="3" fillId="2" borderId="0" xfId="0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/>
    <xf numFmtId="0" fontId="8" fillId="2" borderId="0" xfId="0" applyFont="1" applyFill="1" applyBorder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1" fillId="2" borderId="0" xfId="0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0" xfId="7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5" borderId="1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wrapText="1"/>
      <protection locked="0"/>
    </xf>
    <xf numFmtId="0" fontId="16" fillId="4" borderId="0" xfId="0" applyFont="1" applyFill="1" applyProtection="1"/>
    <xf numFmtId="0" fontId="0" fillId="2" borderId="0" xfId="0" applyFill="1" applyProtection="1"/>
    <xf numFmtId="0" fontId="17" fillId="2" borderId="0" xfId="0" applyFont="1" applyFill="1" applyBorder="1" applyProtection="1"/>
    <xf numFmtId="0" fontId="0" fillId="2" borderId="0" xfId="0" applyFill="1" applyBorder="1" applyProtection="1"/>
    <xf numFmtId="0" fontId="16" fillId="2" borderId="0" xfId="0" applyFont="1" applyFill="1" applyBorder="1" applyProtection="1"/>
    <xf numFmtId="0" fontId="5" fillId="2" borderId="0" xfId="0" applyFont="1" applyFill="1" applyProtection="1"/>
    <xf numFmtId="2" fontId="1" fillId="2" borderId="43" xfId="0" applyNumberFormat="1" applyFont="1" applyFill="1" applyBorder="1" applyAlignment="1" applyProtection="1">
      <alignment horizontal="center" wrapText="1"/>
    </xf>
    <xf numFmtId="3" fontId="1" fillId="2" borderId="43" xfId="0" applyNumberFormat="1" applyFont="1" applyFill="1" applyBorder="1" applyAlignment="1" applyProtection="1">
      <alignment horizontal="center" wrapText="1"/>
    </xf>
    <xf numFmtId="1" fontId="1" fillId="2" borderId="43" xfId="0" applyNumberFormat="1" applyFont="1" applyFill="1" applyBorder="1" applyAlignment="1" applyProtection="1">
      <alignment horizontal="center" wrapText="1"/>
    </xf>
    <xf numFmtId="1" fontId="1" fillId="2" borderId="44" xfId="0" applyNumberFormat="1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/>
    </xf>
    <xf numFmtId="2" fontId="5" fillId="2" borderId="2" xfId="0" applyNumberFormat="1" applyFont="1" applyFill="1" applyBorder="1" applyAlignment="1" applyProtection="1">
      <alignment horizontal="center"/>
    </xf>
    <xf numFmtId="3" fontId="0" fillId="2" borderId="2" xfId="0" applyNumberFormat="1" applyFont="1" applyFill="1" applyBorder="1" applyAlignment="1" applyProtection="1">
      <alignment horizontal="center"/>
    </xf>
    <xf numFmtId="2" fontId="0" fillId="2" borderId="2" xfId="0" applyNumberFormat="1" applyFont="1" applyFill="1" applyBorder="1" applyAlignment="1" applyProtection="1">
      <alignment horizontal="center"/>
    </xf>
    <xf numFmtId="1" fontId="5" fillId="2" borderId="2" xfId="0" applyNumberFormat="1" applyFont="1" applyFill="1" applyBorder="1" applyAlignment="1" applyProtection="1">
      <alignment horizontal="center"/>
    </xf>
    <xf numFmtId="1" fontId="5" fillId="2" borderId="15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/>
    <xf numFmtId="164" fontId="1" fillId="2" borderId="0" xfId="0" applyNumberFormat="1" applyFont="1" applyFill="1" applyBorder="1" applyAlignment="1" applyProtection="1"/>
    <xf numFmtId="2" fontId="5" fillId="2" borderId="0" xfId="0" applyNumberFormat="1" applyFont="1" applyFill="1" applyProtection="1"/>
    <xf numFmtId="3" fontId="5" fillId="2" borderId="0" xfId="0" applyNumberFormat="1" applyFont="1" applyFill="1" applyProtection="1"/>
    <xf numFmtId="1" fontId="5" fillId="2" borderId="0" xfId="0" applyNumberFormat="1" applyFont="1" applyFill="1" applyProtection="1"/>
    <xf numFmtId="0" fontId="1" fillId="2" borderId="0" xfId="0" applyFont="1" applyFill="1" applyBorder="1" applyAlignment="1" applyProtection="1">
      <alignment horizontal="center" wrapText="1"/>
    </xf>
    <xf numFmtId="164" fontId="1" fillId="2" borderId="0" xfId="0" applyNumberFormat="1" applyFont="1" applyFill="1" applyBorder="1" applyAlignment="1" applyProtection="1">
      <alignment horizontal="center" wrapText="1"/>
    </xf>
    <xf numFmtId="0" fontId="5" fillId="2" borderId="0" xfId="0" applyFont="1" applyFill="1" applyBorder="1" applyProtection="1"/>
    <xf numFmtId="164" fontId="0" fillId="2" borderId="0" xfId="0" applyNumberFormat="1" applyFill="1" applyAlignment="1" applyProtection="1"/>
    <xf numFmtId="2" fontId="0" fillId="2" borderId="0" xfId="0" applyNumberFormat="1" applyFill="1" applyAlignment="1" applyProtection="1"/>
    <xf numFmtId="3" fontId="0" fillId="2" borderId="0" xfId="0" applyNumberFormat="1" applyFill="1" applyAlignment="1" applyProtection="1"/>
    <xf numFmtId="0" fontId="1" fillId="2" borderId="0" xfId="0" applyFont="1" applyFill="1" applyAlignment="1" applyProtection="1">
      <alignment horizontal="right" wrapText="1"/>
    </xf>
    <xf numFmtId="0" fontId="1" fillId="2" borderId="0" xfId="0" applyFont="1" applyFill="1" applyAlignment="1" applyProtection="1">
      <alignment wrapText="1"/>
    </xf>
    <xf numFmtId="164" fontId="1" fillId="2" borderId="0" xfId="0" applyNumberFormat="1" applyFont="1" applyFill="1" applyAlignment="1" applyProtection="1">
      <alignment wrapText="1"/>
    </xf>
    <xf numFmtId="2" fontId="1" fillId="2" borderId="0" xfId="0" applyNumberFormat="1" applyFont="1" applyFill="1" applyAlignment="1" applyProtection="1">
      <alignment wrapText="1"/>
    </xf>
    <xf numFmtId="3" fontId="1" fillId="2" borderId="0" xfId="0" applyNumberFormat="1" applyFont="1" applyFill="1" applyAlignment="1" applyProtection="1">
      <alignment wrapText="1"/>
    </xf>
    <xf numFmtId="1" fontId="1" fillId="2" borderId="0" xfId="0" applyNumberFormat="1" applyFont="1" applyFill="1" applyAlignment="1" applyProtection="1">
      <alignment wrapText="1"/>
    </xf>
    <xf numFmtId="164" fontId="5" fillId="2" borderId="0" xfId="0" applyNumberFormat="1" applyFont="1" applyFill="1" applyProtection="1"/>
    <xf numFmtId="0" fontId="0" fillId="5" borderId="29" xfId="0" applyFill="1" applyBorder="1" applyAlignment="1" applyProtection="1">
      <alignment horizontal="center"/>
      <protection locked="0"/>
    </xf>
    <xf numFmtId="0" fontId="16" fillId="2" borderId="0" xfId="0" applyFont="1" applyFill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wrapText="1"/>
    </xf>
    <xf numFmtId="0" fontId="0" fillId="5" borderId="33" xfId="0" applyFill="1" applyBorder="1" applyAlignment="1" applyProtection="1">
      <alignment wrapText="1"/>
      <protection locked="0"/>
    </xf>
    <xf numFmtId="0" fontId="20" fillId="3" borderId="57" xfId="71" applyFont="1" applyFill="1" applyBorder="1" applyAlignment="1">
      <alignment horizontal="center" wrapText="1"/>
    </xf>
    <xf numFmtId="0" fontId="0" fillId="5" borderId="46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0" fontId="0" fillId="5" borderId="27" xfId="0" applyFill="1" applyBorder="1" applyAlignment="1" applyProtection="1">
      <alignment horizontal="center" wrapText="1"/>
      <protection locked="0"/>
    </xf>
    <xf numFmtId="0" fontId="1" fillId="3" borderId="55" xfId="0" applyFont="1" applyFill="1" applyBorder="1" applyAlignment="1" applyProtection="1">
      <alignment horizontal="right" wrapText="1"/>
    </xf>
    <xf numFmtId="0" fontId="1" fillId="7" borderId="57" xfId="0" applyFont="1" applyFill="1" applyBorder="1" applyAlignment="1" applyProtection="1">
      <alignment horizontal="center" wrapText="1"/>
    </xf>
    <xf numFmtId="0" fontId="1" fillId="7" borderId="24" xfId="0" applyFont="1" applyFill="1" applyBorder="1" applyAlignment="1" applyProtection="1">
      <alignment horizontal="center" wrapText="1"/>
    </xf>
    <xf numFmtId="0" fontId="1" fillId="7" borderId="3" xfId="0" applyFont="1" applyFill="1" applyBorder="1" applyAlignment="1" applyProtection="1">
      <alignment wrapText="1"/>
    </xf>
    <xf numFmtId="0" fontId="0" fillId="5" borderId="7" xfId="0" applyFill="1" applyBorder="1" applyAlignment="1" applyProtection="1">
      <alignment wrapText="1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45" xfId="0" applyFill="1" applyBorder="1" applyAlignment="1" applyProtection="1">
      <alignment horizontal="center"/>
      <protection locked="0"/>
    </xf>
    <xf numFmtId="1" fontId="1" fillId="3" borderId="57" xfId="0" applyNumberFormat="1" applyFont="1" applyFill="1" applyBorder="1" applyAlignment="1" applyProtection="1">
      <alignment horizontal="center"/>
    </xf>
    <xf numFmtId="1" fontId="1" fillId="3" borderId="48" xfId="0" applyNumberFormat="1" applyFont="1" applyFill="1" applyBorder="1" applyAlignment="1" applyProtection="1">
      <alignment horizontal="center"/>
    </xf>
    <xf numFmtId="2" fontId="1" fillId="3" borderId="57" xfId="0" applyNumberFormat="1" applyFont="1" applyFill="1" applyBorder="1" applyAlignment="1" applyProtection="1">
      <alignment horizontal="center"/>
    </xf>
    <xf numFmtId="3" fontId="1" fillId="3" borderId="57" xfId="0" applyNumberFormat="1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3" fontId="0" fillId="2" borderId="8" xfId="0" applyNumberFormat="1" applyFont="1" applyFill="1" applyBorder="1" applyAlignment="1" applyProtection="1">
      <alignment horizontal="center"/>
    </xf>
    <xf numFmtId="2" fontId="0" fillId="2" borderId="8" xfId="0" applyNumberFormat="1" applyFont="1" applyFill="1" applyBorder="1" applyAlignment="1" applyProtection="1">
      <alignment horizontal="center"/>
    </xf>
    <xf numFmtId="1" fontId="5" fillId="2" borderId="8" xfId="0" applyNumberFormat="1" applyFont="1" applyFill="1" applyBorder="1" applyAlignment="1" applyProtection="1">
      <alignment horizontal="center"/>
    </xf>
    <xf numFmtId="1" fontId="5" fillId="2" borderId="9" xfId="0" applyNumberFormat="1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2" fontId="5" fillId="2" borderId="19" xfId="0" applyNumberFormat="1" applyFont="1" applyFill="1" applyBorder="1" applyAlignment="1" applyProtection="1">
      <alignment horizontal="center"/>
    </xf>
    <xf numFmtId="3" fontId="0" fillId="2" borderId="19" xfId="0" applyNumberFormat="1" applyFont="1" applyFill="1" applyBorder="1" applyAlignment="1" applyProtection="1">
      <alignment horizontal="center"/>
    </xf>
    <xf numFmtId="2" fontId="0" fillId="2" borderId="19" xfId="0" applyNumberFormat="1" applyFont="1" applyFill="1" applyBorder="1" applyAlignment="1" applyProtection="1">
      <alignment horizontal="center"/>
    </xf>
    <xf numFmtId="1" fontId="5" fillId="2" borderId="19" xfId="0" applyNumberFormat="1" applyFont="1" applyFill="1" applyBorder="1" applyAlignment="1" applyProtection="1">
      <alignment horizontal="center"/>
    </xf>
    <xf numFmtId="1" fontId="5" fillId="2" borderId="20" xfId="0" applyNumberFormat="1" applyFont="1" applyFill="1" applyBorder="1" applyAlignment="1" applyProtection="1">
      <alignment horizontal="center"/>
    </xf>
    <xf numFmtId="164" fontId="1" fillId="2" borderId="56" xfId="0" applyNumberFormat="1" applyFont="1" applyFill="1" applyBorder="1" applyAlignment="1" applyProtection="1">
      <alignment horizontal="center" wrapText="1"/>
    </xf>
    <xf numFmtId="0" fontId="2" fillId="6" borderId="2" xfId="0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2" fontId="2" fillId="6" borderId="19" xfId="0" applyNumberFormat="1" applyFont="1" applyFill="1" applyBorder="1" applyAlignment="1">
      <alignment horizontal="center"/>
    </xf>
    <xf numFmtId="3" fontId="2" fillId="6" borderId="19" xfId="0" applyNumberFormat="1" applyFont="1" applyFill="1" applyBorder="1" applyAlignment="1">
      <alignment horizontal="center"/>
    </xf>
    <xf numFmtId="1" fontId="2" fillId="6" borderId="19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3" fontId="1" fillId="3" borderId="55" xfId="0" applyNumberFormat="1" applyFont="1" applyFill="1" applyBorder="1" applyAlignment="1" applyProtection="1">
      <alignment horizontal="center"/>
    </xf>
    <xf numFmtId="3" fontId="5" fillId="2" borderId="7" xfId="0" applyNumberFormat="1" applyFont="1" applyFill="1" applyBorder="1" applyAlignment="1" applyProtection="1">
      <alignment horizontal="center"/>
    </xf>
    <xf numFmtId="3" fontId="5" fillId="2" borderId="8" xfId="0" applyNumberFormat="1" applyFont="1" applyFill="1" applyBorder="1" applyAlignment="1" applyProtection="1">
      <alignment horizontal="center"/>
    </xf>
    <xf numFmtId="3" fontId="5" fillId="2" borderId="14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</xf>
    <xf numFmtId="3" fontId="5" fillId="2" borderId="19" xfId="0" applyNumberFormat="1" applyFont="1" applyFill="1" applyBorder="1" applyAlignment="1" applyProtection="1">
      <alignment horizontal="center"/>
    </xf>
    <xf numFmtId="3" fontId="2" fillId="6" borderId="14" xfId="0" applyNumberFormat="1" applyFont="1" applyFill="1" applyBorder="1" applyAlignment="1">
      <alignment horizontal="center"/>
    </xf>
    <xf numFmtId="3" fontId="2" fillId="6" borderId="18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2" fillId="6" borderId="27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 wrapText="1"/>
    </xf>
    <xf numFmtId="0" fontId="14" fillId="4" borderId="0" xfId="0" applyFont="1" applyFill="1" applyAlignment="1" applyProtection="1">
      <alignment wrapText="1"/>
    </xf>
    <xf numFmtId="0" fontId="20" fillId="3" borderId="41" xfId="71" applyFont="1" applyFill="1" applyBorder="1" applyAlignment="1">
      <alignment horizontal="center" wrapText="1"/>
    </xf>
    <xf numFmtId="0" fontId="1" fillId="3" borderId="31" xfId="71" applyFont="1" applyFill="1" applyBorder="1" applyAlignment="1">
      <alignment horizontal="center" wrapText="1"/>
    </xf>
    <xf numFmtId="0" fontId="1" fillId="3" borderId="38" xfId="71" applyFont="1" applyFill="1" applyBorder="1" applyAlignment="1">
      <alignment horizontal="center" wrapText="1"/>
    </xf>
    <xf numFmtId="0" fontId="1" fillId="3" borderId="41" xfId="71" applyFont="1" applyFill="1" applyBorder="1" applyAlignment="1">
      <alignment horizontal="center" wrapText="1"/>
    </xf>
    <xf numFmtId="0" fontId="20" fillId="3" borderId="31" xfId="71" applyFont="1" applyFill="1" applyBorder="1" applyAlignment="1">
      <alignment horizontal="center" wrapText="1"/>
    </xf>
    <xf numFmtId="0" fontId="20" fillId="3" borderId="38" xfId="71" applyFont="1" applyFill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wrapText="1"/>
    </xf>
    <xf numFmtId="49" fontId="3" fillId="2" borderId="8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left" wrapText="1"/>
    </xf>
    <xf numFmtId="49" fontId="3" fillId="2" borderId="19" xfId="0" applyNumberFormat="1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0" fontId="16" fillId="2" borderId="0" xfId="0" applyFont="1" applyFill="1" applyAlignment="1" applyProtection="1">
      <alignment wrapText="1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55" xfId="0" applyFont="1" applyFill="1" applyBorder="1" applyAlignment="1">
      <alignment horizontal="right" wrapText="1"/>
    </xf>
    <xf numFmtId="0" fontId="1" fillId="7" borderId="57" xfId="0" applyFont="1" applyFill="1" applyBorder="1" applyAlignment="1">
      <alignment horizontal="center" wrapText="1"/>
    </xf>
    <xf numFmtId="0" fontId="1" fillId="7" borderId="24" xfId="0" applyFont="1" applyFill="1" applyBorder="1" applyAlignment="1">
      <alignment horizontal="center" wrapText="1"/>
    </xf>
    <xf numFmtId="0" fontId="0" fillId="5" borderId="45" xfId="0" applyFill="1" applyBorder="1" applyAlignment="1" applyProtection="1">
      <alignment horizontal="center" wrapText="1"/>
      <protection locked="0"/>
    </xf>
    <xf numFmtId="2" fontId="2" fillId="6" borderId="4" xfId="0" applyNumberFormat="1" applyFont="1" applyFill="1" applyBorder="1" applyAlignment="1">
      <alignment horizontal="center"/>
    </xf>
    <xf numFmtId="2" fontId="2" fillId="6" borderId="27" xfId="0" applyNumberFormat="1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2" fontId="2" fillId="6" borderId="42" xfId="0" applyNumberFormat="1" applyFont="1" applyFill="1" applyBorder="1" applyAlignment="1">
      <alignment horizontal="center"/>
    </xf>
    <xf numFmtId="2" fontId="2" fillId="6" borderId="29" xfId="0" applyNumberFormat="1" applyFont="1" applyFill="1" applyBorder="1" applyAlignment="1">
      <alignment horizontal="center"/>
    </xf>
    <xf numFmtId="2" fontId="1" fillId="3" borderId="43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 wrapText="1"/>
    </xf>
    <xf numFmtId="2" fontId="5" fillId="2" borderId="29" xfId="0" applyNumberFormat="1" applyFont="1" applyFill="1" applyBorder="1" applyAlignment="1" applyProtection="1">
      <alignment horizontal="center"/>
    </xf>
    <xf numFmtId="2" fontId="1" fillId="3" borderId="43" xfId="0" applyNumberFormat="1" applyFont="1" applyFill="1" applyBorder="1" applyAlignment="1" applyProtection="1">
      <alignment horizontal="center"/>
    </xf>
    <xf numFmtId="2" fontId="1" fillId="2" borderId="19" xfId="0" applyNumberFormat="1" applyFont="1" applyFill="1" applyBorder="1" applyAlignment="1" applyProtection="1">
      <alignment horizontal="center" wrapText="1"/>
    </xf>
    <xf numFmtId="2" fontId="1" fillId="3" borderId="58" xfId="0" applyNumberFormat="1" applyFont="1" applyFill="1" applyBorder="1" applyAlignment="1" applyProtection="1">
      <alignment horizontal="center"/>
    </xf>
    <xf numFmtId="2" fontId="5" fillId="2" borderId="54" xfId="0" applyNumberFormat="1" applyFont="1" applyFill="1" applyBorder="1" applyAlignment="1" applyProtection="1">
      <alignment horizontal="center"/>
    </xf>
    <xf numFmtId="2" fontId="5" fillId="2" borderId="6" xfId="0" applyNumberFormat="1" applyFont="1" applyFill="1" applyBorder="1" applyAlignment="1" applyProtection="1">
      <alignment horizontal="center"/>
    </xf>
    <xf numFmtId="2" fontId="5" fillId="2" borderId="42" xfId="0" applyNumberFormat="1" applyFont="1" applyFill="1" applyBorder="1" applyAlignment="1" applyProtection="1">
      <alignment horizontal="center"/>
    </xf>
    <xf numFmtId="0" fontId="6" fillId="2" borderId="0" xfId="0" applyFont="1" applyFill="1" applyAlignment="1">
      <alignment horizontal="left" wrapText="1"/>
    </xf>
    <xf numFmtId="0" fontId="0" fillId="5" borderId="4" xfId="0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right"/>
    </xf>
    <xf numFmtId="0" fontId="1" fillId="2" borderId="19" xfId="0" applyFont="1" applyFill="1" applyBorder="1" applyAlignment="1" applyProtection="1">
      <alignment horizontal="center" wrapText="1"/>
    </xf>
    <xf numFmtId="1" fontId="14" fillId="2" borderId="0" xfId="0" applyNumberFormat="1" applyFont="1" applyFill="1" applyProtection="1"/>
    <xf numFmtId="1" fontId="16" fillId="2" borderId="0" xfId="0" applyNumberFormat="1" applyFont="1" applyFill="1" applyProtection="1"/>
    <xf numFmtId="1" fontId="16" fillId="4" borderId="12" xfId="0" applyNumberFormat="1" applyFont="1" applyFill="1" applyBorder="1" applyAlignment="1"/>
    <xf numFmtId="1" fontId="1" fillId="2" borderId="19" xfId="0" applyNumberFormat="1" applyFont="1" applyFill="1" applyBorder="1" applyAlignment="1" applyProtection="1">
      <alignment horizontal="center" wrapText="1"/>
    </xf>
    <xf numFmtId="1" fontId="1" fillId="3" borderId="57" xfId="0" applyNumberFormat="1" applyFont="1" applyFill="1" applyBorder="1" applyAlignment="1" applyProtection="1">
      <alignment horizontal="center" wrapText="1"/>
    </xf>
    <xf numFmtId="1" fontId="1" fillId="7" borderId="57" xfId="0" applyNumberFormat="1" applyFont="1" applyFill="1" applyBorder="1" applyAlignment="1" applyProtection="1">
      <alignment horizontal="center" wrapText="1"/>
    </xf>
    <xf numFmtId="1" fontId="0" fillId="5" borderId="8" xfId="0" applyNumberFormat="1" applyFill="1" applyBorder="1" applyAlignment="1" applyProtection="1">
      <alignment horizontal="center"/>
      <protection locked="0"/>
    </xf>
    <xf numFmtId="1" fontId="0" fillId="5" borderId="29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9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Protection="1"/>
    <xf numFmtId="1" fontId="0" fillId="2" borderId="0" xfId="0" applyNumberFormat="1" applyFill="1" applyAlignment="1" applyProtection="1">
      <alignment wrapText="1"/>
    </xf>
    <xf numFmtId="1" fontId="14" fillId="4" borderId="0" xfId="0" applyNumberFormat="1" applyFont="1" applyFill="1" applyAlignment="1"/>
    <xf numFmtId="1" fontId="16" fillId="4" borderId="0" xfId="0" applyNumberFormat="1" applyFont="1" applyFill="1"/>
    <xf numFmtId="1" fontId="0" fillId="2" borderId="0" xfId="0" applyNumberFormat="1" applyFill="1"/>
    <xf numFmtId="1" fontId="1" fillId="3" borderId="57" xfId="0" applyNumberFormat="1" applyFont="1" applyFill="1" applyBorder="1" applyAlignment="1">
      <alignment horizontal="center" wrapText="1"/>
    </xf>
    <xf numFmtId="1" fontId="1" fillId="7" borderId="57" xfId="0" applyNumberFormat="1" applyFont="1" applyFill="1" applyBorder="1" applyAlignment="1">
      <alignment horizontal="center" wrapText="1"/>
    </xf>
    <xf numFmtId="1" fontId="0" fillId="5" borderId="8" xfId="0" applyNumberFormat="1" applyFill="1" applyBorder="1" applyAlignment="1" applyProtection="1">
      <alignment horizontal="center" wrapText="1"/>
      <protection locked="0"/>
    </xf>
    <xf numFmtId="1" fontId="0" fillId="5" borderId="2" xfId="0" applyNumberFormat="1" applyFill="1" applyBorder="1" applyAlignment="1" applyProtection="1">
      <alignment horizontal="center" wrapText="1"/>
      <protection locked="0"/>
    </xf>
    <xf numFmtId="1" fontId="0" fillId="5" borderId="19" xfId="0" applyNumberForma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Alignment="1">
      <alignment wrapText="1"/>
    </xf>
    <xf numFmtId="1" fontId="5" fillId="2" borderId="0" xfId="0" applyNumberFormat="1" applyFont="1" applyFill="1" applyBorder="1"/>
    <xf numFmtId="1" fontId="0" fillId="2" borderId="0" xfId="0" applyNumberFormat="1" applyFill="1" applyBorder="1"/>
    <xf numFmtId="0" fontId="1" fillId="2" borderId="19" xfId="0" applyFont="1" applyFill="1" applyBorder="1" applyAlignment="1" applyProtection="1">
      <alignment horizontal="center" wrapText="1"/>
    </xf>
    <xf numFmtId="0" fontId="2" fillId="2" borderId="52" xfId="0" applyFont="1" applyFill="1" applyBorder="1" applyAlignment="1" applyProtection="1"/>
    <xf numFmtId="0" fontId="2" fillId="2" borderId="51" xfId="0" applyFont="1" applyFill="1" applyBorder="1" applyAlignment="1" applyProtection="1"/>
    <xf numFmtId="0" fontId="2" fillId="2" borderId="53" xfId="0" applyFont="1" applyFill="1" applyBorder="1" applyAlignment="1" applyProtection="1"/>
    <xf numFmtId="0" fontId="16" fillId="2" borderId="2" xfId="0" applyFont="1" applyFill="1" applyBorder="1" applyAlignment="1" applyProtection="1"/>
    <xf numFmtId="0" fontId="1" fillId="3" borderId="10" xfId="0" applyFont="1" applyFill="1" applyBorder="1" applyAlignment="1" applyProtection="1"/>
    <xf numFmtId="0" fontId="1" fillId="3" borderId="0" xfId="0" applyFont="1" applyFill="1" applyBorder="1" applyAlignment="1" applyProtection="1"/>
    <xf numFmtId="0" fontId="1" fillId="3" borderId="11" xfId="0" applyFont="1" applyFill="1" applyBorder="1" applyAlignment="1" applyProtection="1"/>
    <xf numFmtId="0" fontId="14" fillId="0" borderId="0" xfId="0" applyFont="1" applyFill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19" xfId="0" applyFont="1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right"/>
      <protection locked="0"/>
    </xf>
    <xf numFmtId="0" fontId="0" fillId="5" borderId="8" xfId="0" applyFont="1" applyFill="1" applyBorder="1" applyAlignment="1" applyProtection="1">
      <alignment horizontal="right"/>
      <protection locked="0"/>
    </xf>
    <xf numFmtId="0" fontId="0" fillId="5" borderId="19" xfId="0" applyFont="1" applyFill="1" applyBorder="1" applyAlignment="1" applyProtection="1">
      <alignment horizontal="right"/>
      <protection locked="0"/>
    </xf>
    <xf numFmtId="0" fontId="0" fillId="0" borderId="64" xfId="0" applyFont="1" applyFill="1" applyBorder="1" applyAlignment="1" applyProtection="1">
      <alignment horizontal="center"/>
      <protection locked="0"/>
    </xf>
    <xf numFmtId="0" fontId="0" fillId="0" borderId="28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wrapText="1"/>
    </xf>
    <xf numFmtId="0" fontId="16" fillId="0" borderId="4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>
      <alignment horizontal="left"/>
    </xf>
    <xf numFmtId="0" fontId="16" fillId="2" borderId="6" xfId="0" applyFont="1" applyFill="1" applyBorder="1" applyAlignment="1" applyProtection="1">
      <alignment horizontal="left"/>
    </xf>
    <xf numFmtId="0" fontId="16" fillId="0" borderId="27" xfId="0" applyFont="1" applyFill="1" applyBorder="1" applyAlignment="1" applyProtection="1">
      <alignment horizontal="left"/>
    </xf>
    <xf numFmtId="0" fontId="16" fillId="2" borderId="62" xfId="0" applyFont="1" applyFill="1" applyBorder="1" applyAlignment="1" applyProtection="1">
      <alignment horizontal="left"/>
    </xf>
    <xf numFmtId="0" fontId="16" fillId="2" borderId="42" xfId="0" applyFont="1" applyFill="1" applyBorder="1" applyAlignment="1" applyProtection="1">
      <alignment horizontal="left"/>
    </xf>
    <xf numFmtId="0" fontId="16" fillId="2" borderId="2" xfId="0" applyFont="1" applyFill="1" applyBorder="1" applyAlignment="1"/>
    <xf numFmtId="0" fontId="0" fillId="0" borderId="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49" xfId="0" applyFill="1" applyBorder="1" applyAlignment="1" applyProtection="1">
      <alignment horizontal="left" wrapText="1"/>
      <protection locked="0"/>
    </xf>
    <xf numFmtId="0" fontId="0" fillId="2" borderId="50" xfId="0" applyFill="1" applyBorder="1" applyAlignment="1" applyProtection="1">
      <alignment horizontal="left" wrapText="1"/>
      <protection locked="0"/>
    </xf>
    <xf numFmtId="0" fontId="5" fillId="2" borderId="0" xfId="0" applyFont="1" applyFill="1" applyAlignment="1">
      <alignment horizontal="left" wrapText="1"/>
    </xf>
    <xf numFmtId="0" fontId="16" fillId="0" borderId="52" xfId="0" applyFont="1" applyFill="1" applyBorder="1" applyAlignment="1" applyProtection="1">
      <alignment horizontal="left"/>
    </xf>
    <xf numFmtId="0" fontId="16" fillId="2" borderId="51" xfId="0" applyFont="1" applyFill="1" applyBorder="1" applyAlignment="1" applyProtection="1">
      <alignment horizontal="left"/>
    </xf>
    <xf numFmtId="0" fontId="16" fillId="2" borderId="53" xfId="0" applyFont="1" applyFill="1" applyBorder="1" applyAlignment="1" applyProtection="1">
      <alignment horizontal="left"/>
    </xf>
    <xf numFmtId="0" fontId="0" fillId="5" borderId="3" xfId="0" applyFont="1" applyFill="1" applyBorder="1" applyAlignment="1" applyProtection="1">
      <alignment horizontal="center"/>
      <protection locked="0"/>
    </xf>
    <xf numFmtId="0" fontId="16" fillId="2" borderId="3" xfId="0" applyFont="1" applyFill="1" applyBorder="1" applyAlignment="1"/>
    <xf numFmtId="0" fontId="16" fillId="5" borderId="3" xfId="0" applyFont="1" applyFill="1" applyBorder="1" applyAlignment="1" applyProtection="1">
      <alignment horizontal="center"/>
      <protection locked="0"/>
    </xf>
    <xf numFmtId="0" fontId="0" fillId="5" borderId="46" xfId="0" applyFont="1" applyFill="1" applyBorder="1" applyAlignment="1" applyProtection="1">
      <alignment horizontal="right"/>
      <protection locked="0"/>
    </xf>
    <xf numFmtId="3" fontId="2" fillId="6" borderId="33" xfId="0" applyNumberFormat="1" applyFont="1" applyFill="1" applyBorder="1" applyAlignment="1">
      <alignment horizontal="center"/>
    </xf>
    <xf numFmtId="3" fontId="2" fillId="6" borderId="29" xfId="0" applyNumberFormat="1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2" fontId="2" fillId="6" borderId="47" xfId="0" applyNumberFormat="1" applyFont="1" applyFill="1" applyBorder="1" applyAlignment="1">
      <alignment horizontal="center"/>
    </xf>
    <xf numFmtId="2" fontId="2" fillId="6" borderId="46" xfId="0" applyNumberFormat="1" applyFont="1" applyFill="1" applyBorder="1" applyAlignment="1">
      <alignment horizontal="center"/>
    </xf>
    <xf numFmtId="1" fontId="2" fillId="6" borderId="29" xfId="0" applyNumberFormat="1" applyFont="1" applyFill="1" applyBorder="1" applyAlignment="1">
      <alignment horizontal="center"/>
    </xf>
    <xf numFmtId="1" fontId="2" fillId="6" borderId="46" xfId="0" applyNumberFormat="1" applyFont="1" applyFill="1" applyBorder="1" applyAlignment="1">
      <alignment horizontal="center"/>
    </xf>
    <xf numFmtId="0" fontId="0" fillId="2" borderId="61" xfId="0" applyFill="1" applyBorder="1" applyAlignment="1" applyProtection="1">
      <alignment horizontal="left" wrapText="1"/>
      <protection locked="0"/>
    </xf>
    <xf numFmtId="3" fontId="1" fillId="3" borderId="68" xfId="0" applyNumberFormat="1" applyFont="1" applyFill="1" applyBorder="1" applyAlignment="1" applyProtection="1">
      <alignment horizontal="center"/>
    </xf>
    <xf numFmtId="3" fontId="1" fillId="3" borderId="69" xfId="0" applyNumberFormat="1" applyFont="1" applyFill="1" applyBorder="1" applyAlignment="1" applyProtection="1">
      <alignment horizontal="center"/>
    </xf>
    <xf numFmtId="1" fontId="1" fillId="3" borderId="69" xfId="0" applyNumberFormat="1" applyFont="1" applyFill="1" applyBorder="1" applyAlignment="1" applyProtection="1">
      <alignment horizontal="center"/>
    </xf>
    <xf numFmtId="2" fontId="1" fillId="3" borderId="68" xfId="0" applyNumberFormat="1" applyFont="1" applyFill="1" applyBorder="1" applyAlignment="1">
      <alignment horizontal="center"/>
    </xf>
    <xf numFmtId="2" fontId="1" fillId="3" borderId="69" xfId="0" applyNumberFormat="1" applyFont="1" applyFill="1" applyBorder="1" applyAlignment="1">
      <alignment horizontal="center"/>
    </xf>
    <xf numFmtId="3" fontId="1" fillId="3" borderId="69" xfId="0" applyNumberFormat="1" applyFont="1" applyFill="1" applyBorder="1" applyAlignment="1">
      <alignment horizontal="center"/>
    </xf>
    <xf numFmtId="1" fontId="1" fillId="3" borderId="69" xfId="0" applyNumberFormat="1" applyFont="1" applyFill="1" applyBorder="1" applyAlignment="1">
      <alignment horizontal="center"/>
    </xf>
    <xf numFmtId="1" fontId="1" fillId="3" borderId="71" xfId="0" applyNumberFormat="1" applyFont="1" applyFill="1" applyBorder="1" applyAlignment="1">
      <alignment horizontal="center"/>
    </xf>
    <xf numFmtId="0" fontId="0" fillId="0" borderId="73" xfId="0" applyFont="1" applyFill="1" applyBorder="1" applyAlignment="1" applyProtection="1">
      <alignment horizontal="center"/>
      <protection locked="0"/>
    </xf>
    <xf numFmtId="0" fontId="1" fillId="3" borderId="48" xfId="71" applyFont="1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horizontal="right"/>
      <protection locked="0"/>
    </xf>
    <xf numFmtId="49" fontId="5" fillId="2" borderId="7" xfId="0" applyNumberFormat="1" applyFont="1" applyFill="1" applyBorder="1" applyAlignment="1" applyProtection="1">
      <alignment horizontal="left" wrapText="1"/>
    </xf>
    <xf numFmtId="49" fontId="5" fillId="2" borderId="14" xfId="0" applyNumberFormat="1" applyFont="1" applyFill="1" applyBorder="1" applyAlignment="1" applyProtection="1">
      <alignment horizontal="left" wrapText="1"/>
    </xf>
    <xf numFmtId="49" fontId="5" fillId="2" borderId="18" xfId="0" applyNumberFormat="1" applyFont="1" applyFill="1" applyBorder="1" applyAlignment="1" applyProtection="1">
      <alignment horizontal="left" wrapText="1"/>
    </xf>
    <xf numFmtId="49" fontId="5" fillId="2" borderId="0" xfId="0" applyNumberFormat="1" applyFont="1" applyFill="1" applyAlignment="1" applyProtection="1">
      <alignment horizontal="left" wrapText="1"/>
    </xf>
    <xf numFmtId="49" fontId="1" fillId="2" borderId="0" xfId="0" applyNumberFormat="1" applyFont="1" applyFill="1" applyAlignment="1" applyProtection="1">
      <alignment horizontal="left" wrapText="1"/>
    </xf>
    <xf numFmtId="49" fontId="6" fillId="2" borderId="33" xfId="0" applyNumberFormat="1" applyFont="1" applyFill="1" applyBorder="1" applyAlignment="1">
      <alignment horizontal="left" wrapText="1"/>
    </xf>
    <xf numFmtId="49" fontId="6" fillId="2" borderId="14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wrapText="1"/>
    </xf>
    <xf numFmtId="49" fontId="14" fillId="2" borderId="0" xfId="0" applyNumberFormat="1" applyFont="1" applyFill="1" applyAlignment="1"/>
    <xf numFmtId="49" fontId="16" fillId="2" borderId="0" xfId="0" applyNumberFormat="1" applyFont="1" applyFill="1" applyAlignment="1">
      <alignment horizontal="left"/>
    </xf>
    <xf numFmtId="49" fontId="2" fillId="2" borderId="0" xfId="71" applyNumberFormat="1" applyFont="1" applyFill="1" applyAlignment="1">
      <alignment horizontal="left"/>
    </xf>
    <xf numFmtId="49" fontId="1" fillId="2" borderId="0" xfId="71" applyNumberFormat="1" applyFont="1" applyFill="1" applyAlignment="1">
      <alignment horizontal="left"/>
    </xf>
    <xf numFmtId="49" fontId="1" fillId="3" borderId="55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Alignment="1"/>
    <xf numFmtId="49" fontId="3" fillId="2" borderId="0" xfId="0" applyNumberFormat="1" applyFont="1" applyFill="1" applyAlignment="1"/>
    <xf numFmtId="49" fontId="11" fillId="2" borderId="0" xfId="0" applyNumberFormat="1" applyFont="1" applyFill="1" applyAlignment="1"/>
    <xf numFmtId="2" fontId="16" fillId="2" borderId="0" xfId="0" applyNumberFormat="1" applyFont="1" applyFill="1" applyProtection="1"/>
    <xf numFmtId="2" fontId="16" fillId="2" borderId="0" xfId="0" applyNumberFormat="1" applyFont="1" applyFill="1" applyAlignment="1" applyProtection="1">
      <alignment horizontal="center"/>
    </xf>
    <xf numFmtId="2" fontId="1" fillId="3" borderId="57" xfId="0" applyNumberFormat="1" applyFont="1" applyFill="1" applyBorder="1" applyAlignment="1" applyProtection="1">
      <alignment horizontal="center" wrapText="1"/>
    </xf>
    <xf numFmtId="2" fontId="0" fillId="5" borderId="8" xfId="0" applyNumberFormat="1" applyFill="1" applyBorder="1" applyAlignment="1" applyProtection="1">
      <alignment horizontal="center"/>
      <protection locked="0"/>
    </xf>
    <xf numFmtId="2" fontId="0" fillId="5" borderId="29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2" fontId="0" fillId="5" borderId="19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Protection="1"/>
    <xf numFmtId="2" fontId="0" fillId="2" borderId="0" xfId="0" applyNumberFormat="1" applyFill="1" applyAlignment="1" applyProtection="1">
      <alignment horizontal="center"/>
    </xf>
    <xf numFmtId="2" fontId="0" fillId="2" borderId="0" xfId="0" applyNumberFormat="1" applyFill="1" applyAlignment="1" applyProtection="1">
      <alignment horizontal="center" wrapText="1"/>
    </xf>
    <xf numFmtId="2" fontId="1" fillId="7" borderId="57" xfId="0" applyNumberFormat="1" applyFont="1" applyFill="1" applyBorder="1" applyAlignment="1" applyProtection="1">
      <alignment horizontal="center" wrapText="1"/>
    </xf>
    <xf numFmtId="164" fontId="16" fillId="2" borderId="0" xfId="0" applyNumberFormat="1" applyFont="1" applyFill="1" applyProtection="1"/>
    <xf numFmtId="164" fontId="16" fillId="4" borderId="12" xfId="0" applyNumberFormat="1" applyFont="1" applyFill="1" applyBorder="1" applyAlignment="1"/>
    <xf numFmtId="164" fontId="1" fillId="2" borderId="19" xfId="0" applyNumberFormat="1" applyFont="1" applyFill="1" applyBorder="1" applyAlignment="1" applyProtection="1">
      <alignment horizontal="center" wrapText="1"/>
    </xf>
    <xf numFmtId="164" fontId="1" fillId="3" borderId="57" xfId="0" applyNumberFormat="1" applyFont="1" applyFill="1" applyBorder="1" applyAlignment="1" applyProtection="1">
      <alignment horizontal="center" wrapText="1"/>
    </xf>
    <xf numFmtId="164" fontId="0" fillId="5" borderId="8" xfId="0" applyNumberFormat="1" applyFill="1" applyBorder="1" applyAlignment="1" applyProtection="1">
      <alignment horizontal="center"/>
      <protection locked="0"/>
    </xf>
    <xf numFmtId="164" fontId="0" fillId="5" borderId="29" xfId="0" applyNumberFormat="1" applyFill="1" applyBorder="1" applyAlignment="1" applyProtection="1">
      <alignment horizontal="center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164" fontId="0" fillId="5" borderId="19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Protection="1"/>
    <xf numFmtId="164" fontId="0" fillId="2" borderId="0" xfId="0" applyNumberFormat="1" applyFill="1" applyAlignment="1" applyProtection="1">
      <alignment wrapText="1"/>
    </xf>
    <xf numFmtId="164" fontId="14" fillId="4" borderId="0" xfId="0" applyNumberFormat="1" applyFont="1" applyFill="1" applyAlignment="1"/>
    <xf numFmtId="164" fontId="16" fillId="4" borderId="0" xfId="0" applyNumberFormat="1" applyFont="1" applyFill="1"/>
    <xf numFmtId="164" fontId="0" fillId="2" borderId="0" xfId="0" applyNumberFormat="1" applyFill="1"/>
    <xf numFmtId="164" fontId="1" fillId="3" borderId="57" xfId="0" applyNumberFormat="1" applyFont="1" applyFill="1" applyBorder="1" applyAlignment="1">
      <alignment horizontal="center" wrapText="1"/>
    </xf>
    <xf numFmtId="164" fontId="0" fillId="5" borderId="8" xfId="0" applyNumberFormat="1" applyFill="1" applyBorder="1" applyAlignment="1" applyProtection="1">
      <alignment horizontal="center" wrapText="1"/>
      <protection locked="0"/>
    </xf>
    <xf numFmtId="164" fontId="0" fillId="5" borderId="2" xfId="0" applyNumberFormat="1" applyFill="1" applyBorder="1" applyAlignment="1" applyProtection="1">
      <alignment horizontal="center" wrapText="1"/>
      <protection locked="0"/>
    </xf>
    <xf numFmtId="164" fontId="0" fillId="5" borderId="19" xfId="0" applyNumberFormat="1" applyFill="1" applyBorder="1" applyAlignment="1" applyProtection="1">
      <alignment horizontal="center" wrapText="1"/>
      <protection locked="0"/>
    </xf>
    <xf numFmtId="164" fontId="1" fillId="2" borderId="0" xfId="0" applyNumberFormat="1" applyFont="1" applyFill="1" applyAlignment="1">
      <alignment wrapText="1"/>
    </xf>
    <xf numFmtId="2" fontId="16" fillId="4" borderId="0" xfId="0" applyNumberFormat="1" applyFont="1" applyFill="1"/>
    <xf numFmtId="2" fontId="0" fillId="2" borderId="0" xfId="0" applyNumberFormat="1" applyFill="1"/>
    <xf numFmtId="2" fontId="1" fillId="7" borderId="57" xfId="0" applyNumberFormat="1" applyFont="1" applyFill="1" applyBorder="1" applyAlignment="1">
      <alignment horizontal="center" wrapText="1"/>
    </xf>
    <xf numFmtId="2" fontId="0" fillId="5" borderId="8" xfId="0" applyNumberFormat="1" applyFill="1" applyBorder="1" applyAlignment="1" applyProtection="1">
      <alignment horizontal="center" wrapText="1"/>
      <protection locked="0"/>
    </xf>
    <xf numFmtId="2" fontId="0" fillId="5" borderId="2" xfId="0" applyNumberFormat="1" applyFill="1" applyBorder="1" applyAlignment="1" applyProtection="1">
      <alignment horizontal="center" wrapText="1"/>
      <protection locked="0"/>
    </xf>
    <xf numFmtId="2" fontId="0" fillId="5" borderId="19" xfId="0" applyNumberForma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Alignment="1">
      <alignment wrapText="1"/>
    </xf>
    <xf numFmtId="2" fontId="14" fillId="4" borderId="0" xfId="0" applyNumberFormat="1" applyFont="1" applyFill="1" applyAlignment="1"/>
    <xf numFmtId="2" fontId="1" fillId="3" borderId="57" xfId="0" applyNumberFormat="1" applyFont="1" applyFill="1" applyBorder="1" applyAlignment="1">
      <alignment horizontal="center" wrapText="1"/>
    </xf>
    <xf numFmtId="2" fontId="16" fillId="4" borderId="0" xfId="0" applyNumberFormat="1" applyFont="1" applyFill="1" applyProtection="1"/>
    <xf numFmtId="2" fontId="0" fillId="2" borderId="0" xfId="0" applyNumberFormat="1" applyFill="1" applyBorder="1"/>
    <xf numFmtId="2" fontId="16" fillId="2" borderId="6" xfId="0" applyNumberFormat="1" applyFont="1" applyFill="1" applyBorder="1" applyAlignment="1" applyProtection="1"/>
    <xf numFmtId="2" fontId="16" fillId="2" borderId="2" xfId="0" applyNumberFormat="1" applyFont="1" applyFill="1" applyBorder="1" applyAlignment="1" applyProtection="1"/>
    <xf numFmtId="2" fontId="1" fillId="2" borderId="20" xfId="0" applyNumberFormat="1" applyFont="1" applyFill="1" applyBorder="1" applyAlignment="1" applyProtection="1">
      <alignment horizontal="center" wrapText="1"/>
    </xf>
    <xf numFmtId="2" fontId="1" fillId="3" borderId="48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2" fontId="5" fillId="2" borderId="15" xfId="0" applyNumberFormat="1" applyFont="1" applyFill="1" applyBorder="1" applyAlignment="1" applyProtection="1">
      <alignment horizontal="center"/>
    </xf>
    <xf numFmtId="2" fontId="5" fillId="2" borderId="20" xfId="0" applyNumberFormat="1" applyFont="1" applyFill="1" applyBorder="1" applyAlignment="1" applyProtection="1">
      <alignment horizontal="center"/>
    </xf>
    <xf numFmtId="2" fontId="16" fillId="2" borderId="53" xfId="0" applyNumberFormat="1" applyFont="1" applyFill="1" applyBorder="1" applyAlignment="1" applyProtection="1"/>
    <xf numFmtId="2" fontId="16" fillId="2" borderId="3" xfId="0" applyNumberFormat="1" applyFont="1" applyFill="1" applyBorder="1" applyAlignment="1" applyProtection="1"/>
    <xf numFmtId="2" fontId="1" fillId="3" borderId="69" xfId="0" applyNumberFormat="1" applyFont="1" applyFill="1" applyBorder="1" applyAlignment="1" applyProtection="1">
      <alignment horizontal="center"/>
    </xf>
    <xf numFmtId="2" fontId="1" fillId="3" borderId="70" xfId="0" applyNumberFormat="1" applyFont="1" applyFill="1" applyBorder="1" applyAlignment="1" applyProtection="1">
      <alignment horizontal="center"/>
    </xf>
    <xf numFmtId="2" fontId="2" fillId="6" borderId="34" xfId="0" applyNumberFormat="1" applyFont="1" applyFill="1" applyBorder="1" applyAlignment="1">
      <alignment horizontal="center"/>
    </xf>
    <xf numFmtId="2" fontId="2" fillId="6" borderId="15" xfId="0" applyNumberFormat="1" applyFont="1" applyFill="1" applyBorder="1" applyAlignment="1">
      <alignment horizontal="center"/>
    </xf>
    <xf numFmtId="2" fontId="2" fillId="6" borderId="20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14" fillId="2" borderId="0" xfId="0" applyFont="1" applyFill="1" applyAlignment="1" applyProtection="1">
      <alignment horizontal="left" vertical="top" wrapText="1"/>
    </xf>
    <xf numFmtId="0" fontId="14" fillId="2" borderId="12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horizontal="center" wrapText="1"/>
    </xf>
    <xf numFmtId="0" fontId="1" fillId="2" borderId="15" xfId="0" applyFont="1" applyFill="1" applyBorder="1" applyAlignment="1" applyProtection="1">
      <alignment horizontal="center" wrapText="1"/>
    </xf>
    <xf numFmtId="0" fontId="1" fillId="2" borderId="20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45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left" wrapText="1"/>
    </xf>
    <xf numFmtId="0" fontId="1" fillId="2" borderId="31" xfId="0" applyFont="1" applyFill="1" applyBorder="1" applyAlignment="1" applyProtection="1">
      <alignment horizontal="left" wrapText="1"/>
    </xf>
    <xf numFmtId="0" fontId="1" fillId="2" borderId="32" xfId="0" applyFont="1" applyFill="1" applyBorder="1" applyAlignment="1" applyProtection="1">
      <alignment horizontal="left" wrapText="1"/>
    </xf>
    <xf numFmtId="1" fontId="1" fillId="3" borderId="2" xfId="0" applyNumberFormat="1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27" xfId="0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wrapText="1"/>
    </xf>
    <xf numFmtId="1" fontId="1" fillId="2" borderId="19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Alignment="1">
      <alignment horizontal="left" vertical="top" wrapText="1"/>
    </xf>
    <xf numFmtId="0" fontId="14" fillId="4" borderId="1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left" wrapText="1"/>
    </xf>
    <xf numFmtId="0" fontId="1" fillId="2" borderId="32" xfId="0" applyFont="1" applyFill="1" applyBorder="1" applyAlignment="1">
      <alignment horizontal="left" wrapText="1"/>
    </xf>
    <xf numFmtId="1" fontId="1" fillId="3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4" fillId="4" borderId="0" xfId="0" applyFont="1" applyFill="1" applyAlignment="1" applyProtection="1">
      <alignment horizontal="left" vertical="top" wrapText="1"/>
    </xf>
    <xf numFmtId="0" fontId="14" fillId="4" borderId="12" xfId="0" applyFont="1" applyFill="1" applyBorder="1" applyAlignment="1" applyProtection="1">
      <alignment horizontal="left" vertical="top" wrapText="1"/>
    </xf>
    <xf numFmtId="3" fontId="0" fillId="5" borderId="4" xfId="0" applyNumberFormat="1" applyFill="1" applyBorder="1" applyAlignment="1" applyProtection="1">
      <alignment horizontal="center"/>
      <protection locked="0"/>
    </xf>
    <xf numFmtId="3" fontId="0" fillId="5" borderId="6" xfId="0" applyNumberFormat="1" applyFill="1" applyBorder="1" applyAlignment="1" applyProtection="1">
      <alignment horizontal="center"/>
      <protection locked="0"/>
    </xf>
    <xf numFmtId="3" fontId="0" fillId="5" borderId="27" xfId="0" applyNumberFormat="1" applyFill="1" applyBorder="1" applyAlignment="1" applyProtection="1">
      <alignment horizontal="center"/>
      <protection locked="0"/>
    </xf>
    <xf numFmtId="3" fontId="0" fillId="5" borderId="42" xfId="0" applyNumberFormat="1" applyFill="1" applyBorder="1" applyAlignment="1" applyProtection="1">
      <alignment horizontal="center"/>
      <protection locked="0"/>
    </xf>
    <xf numFmtId="0" fontId="1" fillId="2" borderId="59" xfId="0" applyFont="1" applyFill="1" applyBorder="1" applyAlignment="1" applyProtection="1">
      <alignment horizontal="left" wrapText="1"/>
    </xf>
    <xf numFmtId="0" fontId="1" fillId="2" borderId="60" xfId="0" applyFont="1" applyFill="1" applyBorder="1" applyAlignment="1" applyProtection="1">
      <alignment horizontal="left" wrapText="1"/>
    </xf>
    <xf numFmtId="0" fontId="1" fillId="2" borderId="61" xfId="0" applyFont="1" applyFill="1" applyBorder="1" applyAlignment="1" applyProtection="1">
      <alignment horizontal="left" wrapText="1"/>
    </xf>
    <xf numFmtId="0" fontId="1" fillId="2" borderId="24" xfId="0" applyFont="1" applyFill="1" applyBorder="1" applyAlignment="1" applyProtection="1">
      <alignment horizontal="right" wrapText="1"/>
      <protection locked="0"/>
    </xf>
    <xf numFmtId="0" fontId="1" fillId="2" borderId="25" xfId="0" applyFont="1" applyFill="1" applyBorder="1" applyAlignment="1" applyProtection="1">
      <alignment horizontal="right" wrapText="1"/>
      <protection locked="0"/>
    </xf>
    <xf numFmtId="0" fontId="1" fillId="2" borderId="26" xfId="0" applyFont="1" applyFill="1" applyBorder="1" applyAlignment="1" applyProtection="1">
      <alignment horizontal="right" wrapText="1"/>
      <protection locked="0"/>
    </xf>
    <xf numFmtId="49" fontId="1" fillId="2" borderId="55" xfId="0" applyNumberFormat="1" applyFont="1" applyFill="1" applyBorder="1" applyAlignment="1" applyProtection="1">
      <alignment horizontal="left" wrapText="1"/>
    </xf>
    <xf numFmtId="49" fontId="1" fillId="2" borderId="31" xfId="0" applyNumberFormat="1" applyFont="1" applyFill="1" applyBorder="1" applyAlignment="1" applyProtection="1">
      <alignment horizontal="left" wrapText="1"/>
    </xf>
    <xf numFmtId="49" fontId="1" fillId="2" borderId="32" xfId="0" applyNumberFormat="1" applyFont="1" applyFill="1" applyBorder="1" applyAlignment="1" applyProtection="1">
      <alignment horizontal="left" wrapText="1"/>
    </xf>
    <xf numFmtId="0" fontId="1" fillId="0" borderId="23" xfId="0" applyFont="1" applyFill="1" applyBorder="1" applyAlignment="1" applyProtection="1">
      <alignment horizontal="center" wrapText="1"/>
    </xf>
    <xf numFmtId="0" fontId="1" fillId="0" borderId="11" xfId="0" applyFont="1" applyFill="1" applyBorder="1" applyAlignment="1" applyProtection="1">
      <alignment horizontal="center" wrapText="1"/>
    </xf>
    <xf numFmtId="0" fontId="1" fillId="0" borderId="13" xfId="0" applyFont="1" applyFill="1" applyBorder="1" applyAlignment="1" applyProtection="1">
      <alignment horizontal="center" wrapText="1"/>
    </xf>
    <xf numFmtId="0" fontId="1" fillId="3" borderId="21" xfId="0" applyFont="1" applyFill="1" applyBorder="1" applyAlignment="1" applyProtection="1">
      <alignment horizontal="right" wrapText="1"/>
    </xf>
    <xf numFmtId="0" fontId="1" fillId="3" borderId="22" xfId="0" applyFont="1" applyFill="1" applyBorder="1" applyAlignment="1" applyProtection="1">
      <alignment horizontal="right" wrapText="1"/>
    </xf>
    <xf numFmtId="0" fontId="1" fillId="3" borderId="23" xfId="0" applyFont="1" applyFill="1" applyBorder="1" applyAlignment="1" applyProtection="1">
      <alignment horizontal="right" wrapText="1"/>
    </xf>
    <xf numFmtId="0" fontId="1" fillId="3" borderId="16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/>
    </xf>
    <xf numFmtId="0" fontId="1" fillId="3" borderId="64" xfId="0" applyFont="1" applyFill="1" applyBorder="1" applyAlignment="1" applyProtection="1">
      <alignment horizontal="center"/>
    </xf>
    <xf numFmtId="0" fontId="1" fillId="3" borderId="30" xfId="0" applyFont="1" applyFill="1" applyBorder="1" applyAlignment="1" applyProtection="1">
      <alignment horizontal="center" wrapText="1"/>
    </xf>
    <xf numFmtId="0" fontId="1" fillId="3" borderId="31" xfId="0" applyFont="1" applyFill="1" applyBorder="1" applyAlignment="1" applyProtection="1">
      <alignment horizontal="center" wrapText="1"/>
    </xf>
    <xf numFmtId="0" fontId="1" fillId="3" borderId="32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1" fillId="3" borderId="28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2" fontId="1" fillId="3" borderId="4" xfId="0" applyNumberFormat="1" applyFont="1" applyFill="1" applyBorder="1" applyAlignment="1" applyProtection="1">
      <alignment horizontal="center" wrapText="1"/>
    </xf>
    <xf numFmtId="2" fontId="1" fillId="3" borderId="28" xfId="0" applyNumberFormat="1" applyFont="1" applyFill="1" applyBorder="1" applyAlignment="1" applyProtection="1">
      <alignment horizontal="center" wrapText="1"/>
    </xf>
    <xf numFmtId="0" fontId="1" fillId="3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9" fillId="3" borderId="39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2" borderId="67" xfId="0" applyFont="1" applyFill="1" applyBorder="1" applyAlignment="1" applyProtection="1">
      <alignment horizontal="left" wrapText="1"/>
    </xf>
    <xf numFmtId="0" fontId="1" fillId="2" borderId="72" xfId="0" applyFont="1" applyFill="1" applyBorder="1" applyAlignment="1" applyProtection="1">
      <alignment horizontal="left" wrapText="1"/>
    </xf>
    <xf numFmtId="1" fontId="0" fillId="2" borderId="0" xfId="0" applyNumberFormat="1" applyFill="1" applyAlignment="1">
      <alignment horizontal="center"/>
    </xf>
    <xf numFmtId="49" fontId="1" fillId="2" borderId="30" xfId="0" applyNumberFormat="1" applyFont="1" applyFill="1" applyBorder="1" applyAlignment="1" applyProtection="1">
      <alignment horizontal="left" wrapText="1"/>
    </xf>
    <xf numFmtId="0" fontId="1" fillId="2" borderId="52" xfId="0" applyFont="1" applyFill="1" applyBorder="1" applyAlignment="1" applyProtection="1">
      <alignment horizontal="right" wrapText="1"/>
      <protection locked="0"/>
    </xf>
    <xf numFmtId="0" fontId="1" fillId="3" borderId="63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28" xfId="0" applyFont="1" applyFill="1" applyBorder="1" applyAlignment="1" applyProtection="1">
      <alignment horizontal="center"/>
    </xf>
    <xf numFmtId="0" fontId="1" fillId="3" borderId="66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" fillId="0" borderId="65" xfId="0" applyFont="1" applyFill="1" applyBorder="1" applyAlignment="1" applyProtection="1">
      <alignment horizontal="center" wrapText="1"/>
    </xf>
    <xf numFmtId="0" fontId="1" fillId="3" borderId="35" xfId="0" applyFont="1" applyFill="1" applyBorder="1" applyAlignment="1" applyProtection="1">
      <alignment horizontal="right" wrapText="1"/>
    </xf>
    <xf numFmtId="0" fontId="1" fillId="3" borderId="36" xfId="0" applyFont="1" applyFill="1" applyBorder="1" applyAlignment="1" applyProtection="1">
      <alignment horizontal="right" wrapText="1"/>
    </xf>
    <xf numFmtId="0" fontId="1" fillId="3" borderId="37" xfId="0" applyFont="1" applyFill="1" applyBorder="1" applyAlignment="1" applyProtection="1">
      <alignment horizontal="right" wrapText="1"/>
    </xf>
    <xf numFmtId="0" fontId="14" fillId="4" borderId="0" xfId="0" applyFont="1" applyFill="1" applyBorder="1" applyAlignment="1" applyProtection="1">
      <alignment horizontal="left" vertical="top" wrapText="1"/>
    </xf>
    <xf numFmtId="3" fontId="0" fillId="5" borderId="52" xfId="0" applyNumberFormat="1" applyFill="1" applyBorder="1" applyAlignment="1" applyProtection="1">
      <alignment horizontal="center"/>
      <protection locked="0"/>
    </xf>
    <xf numFmtId="3" fontId="0" fillId="5" borderId="53" xfId="0" applyNumberFormat="1" applyFill="1" applyBorder="1" applyAlignment="1" applyProtection="1">
      <alignment horizontal="center"/>
      <protection locked="0"/>
    </xf>
    <xf numFmtId="0" fontId="2" fillId="2" borderId="52" xfId="0" applyFont="1" applyFill="1" applyBorder="1" applyAlignment="1" applyProtection="1">
      <alignment horizontal="right"/>
    </xf>
    <xf numFmtId="0" fontId="2" fillId="2" borderId="51" xfId="0" applyFont="1" applyFill="1" applyBorder="1" applyAlignment="1" applyProtection="1">
      <alignment horizontal="right"/>
    </xf>
    <xf numFmtId="0" fontId="2" fillId="2" borderId="53" xfId="0" applyFont="1" applyFill="1" applyBorder="1" applyAlignment="1" applyProtection="1">
      <alignment horizontal="right"/>
    </xf>
    <xf numFmtId="0" fontId="2" fillId="2" borderId="52" xfId="0" applyFont="1" applyFill="1" applyBorder="1" applyAlignment="1">
      <alignment horizontal="right"/>
    </xf>
    <xf numFmtId="0" fontId="2" fillId="2" borderId="51" xfId="0" applyFont="1" applyFill="1" applyBorder="1" applyAlignment="1">
      <alignment horizontal="right"/>
    </xf>
    <xf numFmtId="0" fontId="2" fillId="2" borderId="53" xfId="0" applyFont="1" applyFill="1" applyBorder="1" applyAlignment="1">
      <alignment horizontal="right"/>
    </xf>
    <xf numFmtId="0" fontId="1" fillId="3" borderId="21" xfId="71" applyFont="1" applyFill="1" applyBorder="1" applyAlignment="1">
      <alignment horizontal="center" vertical="center" wrapText="1"/>
    </xf>
    <xf numFmtId="0" fontId="1" fillId="3" borderId="22" xfId="71" applyFont="1" applyFill="1" applyBorder="1" applyAlignment="1">
      <alignment horizontal="center" vertical="center" wrapText="1"/>
    </xf>
    <xf numFmtId="0" fontId="1" fillId="3" borderId="23" xfId="71" applyFont="1" applyFill="1" applyBorder="1" applyAlignment="1">
      <alignment horizontal="center" vertical="center" wrapText="1"/>
    </xf>
    <xf numFmtId="0" fontId="1" fillId="3" borderId="39" xfId="71" applyFont="1" applyFill="1" applyBorder="1" applyAlignment="1">
      <alignment horizontal="center" vertical="center" wrapText="1"/>
    </xf>
    <xf numFmtId="0" fontId="1" fillId="3" borderId="1" xfId="71" applyFont="1" applyFill="1" applyBorder="1" applyAlignment="1">
      <alignment horizontal="center" vertical="center" wrapText="1"/>
    </xf>
    <xf numFmtId="0" fontId="1" fillId="3" borderId="40" xfId="71" applyFont="1" applyFill="1" applyBorder="1" applyAlignment="1">
      <alignment horizontal="center" vertical="center" wrapText="1"/>
    </xf>
  </cellXfs>
  <cellStyles count="65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Normal" xfId="0" builtinId="0"/>
    <cellStyle name="Normal 2" xfId="71" xr:uid="{00000000-0005-0000-0000-000089020000}"/>
  </cellStyles>
  <dxfs count="24"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</dxfs>
  <tableStyles count="0" defaultTableStyle="TableStyleMedium9" defaultPivotStyle="PivotStyleMedium4"/>
  <colors>
    <mruColors>
      <color rgb="FF9C0006"/>
      <color rgb="FFE3C114"/>
      <color rgb="FFFFD815"/>
      <color rgb="FF808080"/>
      <color rgb="FFB10102"/>
      <color rgb="FF585858"/>
      <color rgb="FFA5A9B0"/>
      <color rgb="FFCED3DB"/>
      <color rgb="FF403052"/>
      <color rgb="FF24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292100</xdr:colOff>
      <xdr:row>0</xdr:row>
      <xdr:rowOff>355600</xdr:rowOff>
    </xdr:from>
    <xdr:to>
      <xdr:col>17</xdr:col>
      <xdr:colOff>0</xdr:colOff>
      <xdr:row>1</xdr:row>
      <xdr:rowOff>398095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0160000" y="355600"/>
          <a:ext cx="4318000" cy="486995"/>
          <a:chOff x="11823700" y="88900"/>
          <a:chExt cx="5092700" cy="486995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 i="0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292100</xdr:colOff>
      <xdr:row>0</xdr:row>
      <xdr:rowOff>381000</xdr:rowOff>
    </xdr:from>
    <xdr:to>
      <xdr:col>17</xdr:col>
      <xdr:colOff>0</xdr:colOff>
      <xdr:row>1</xdr:row>
      <xdr:rowOff>423495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0160000" y="381000"/>
          <a:ext cx="4318000" cy="486995"/>
          <a:chOff x="11823700" y="88900"/>
          <a:chExt cx="5092700" cy="486995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12700</xdr:colOff>
      <xdr:row>2</xdr:row>
      <xdr:rowOff>0</xdr:rowOff>
    </xdr:from>
    <xdr:to>
      <xdr:col>21</xdr:col>
      <xdr:colOff>17780</xdr:colOff>
      <xdr:row>5</xdr:row>
      <xdr:rowOff>177800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19D99E4-355B-4D49-9939-E20A440A2B62}"/>
            </a:ext>
          </a:extLst>
        </xdr:cNvPr>
        <xdr:cNvGrpSpPr/>
      </xdr:nvGrpSpPr>
      <xdr:grpSpPr>
        <a:xfrm>
          <a:off x="16065500" y="685800"/>
          <a:ext cx="2349500" cy="711200"/>
          <a:chOff x="16802100" y="1701800"/>
          <a:chExt cx="2316480" cy="685801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88099A2-5828-D74C-9938-C6496D25E928}"/>
              </a:ext>
            </a:extLst>
          </xdr:cNvPr>
          <xdr:cNvSpPr txBox="1"/>
        </xdr:nvSpPr>
        <xdr:spPr>
          <a:xfrm>
            <a:off x="16802100" y="1701800"/>
            <a:ext cx="231648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D466D16-35F1-2B45-9882-632AC7E32BAA}"/>
              </a:ext>
            </a:extLst>
          </xdr:cNvPr>
          <xdr:cNvSpPr txBox="1"/>
        </xdr:nvSpPr>
        <xdr:spPr>
          <a:xfrm>
            <a:off x="16802100" y="1912543"/>
            <a:ext cx="2316480" cy="212752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EE2193F3-5396-284E-B318-540A947D2B0B}"/>
              </a:ext>
            </a:extLst>
          </xdr:cNvPr>
          <xdr:cNvSpPr txBox="1"/>
        </xdr:nvSpPr>
        <xdr:spPr>
          <a:xfrm>
            <a:off x="16802100" y="2128443"/>
            <a:ext cx="2316480" cy="259158"/>
          </a:xfrm>
          <a:prstGeom prst="rect">
            <a:avLst/>
          </a:prstGeom>
          <a:solidFill>
            <a:srgbClr val="B10003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355600</xdr:rowOff>
    </xdr:from>
    <xdr:to>
      <xdr:col>21</xdr:col>
      <xdr:colOff>0</xdr:colOff>
      <xdr:row>5</xdr:row>
      <xdr:rowOff>177794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93CBF27-FEA1-EF48-8B1E-F81B69CDE7F0}"/>
            </a:ext>
          </a:extLst>
        </xdr:cNvPr>
        <xdr:cNvGrpSpPr/>
      </xdr:nvGrpSpPr>
      <xdr:grpSpPr>
        <a:xfrm>
          <a:off x="16078200" y="355600"/>
          <a:ext cx="2362200" cy="1041394"/>
          <a:chOff x="16103600" y="342906"/>
          <a:chExt cx="2362200" cy="104139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735D1F5-B081-D540-A0FE-F688BE05D216}"/>
              </a:ext>
            </a:extLst>
          </xdr:cNvPr>
          <xdr:cNvGrpSpPr/>
        </xdr:nvGrpSpPr>
        <xdr:grpSpPr>
          <a:xfrm>
            <a:off x="16103600" y="342906"/>
            <a:ext cx="2362200" cy="774702"/>
            <a:chOff x="16802100" y="1628323"/>
            <a:chExt cx="2316480" cy="747033"/>
          </a:xfrm>
        </xdr:grpSpPr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7A372B18-7DA6-7044-9DC1-588E0DC63040}"/>
                </a:ext>
              </a:extLst>
            </xdr:cNvPr>
            <xdr:cNvSpPr txBox="1"/>
          </xdr:nvSpPr>
          <xdr:spPr>
            <a:xfrm>
              <a:off x="16802100" y="1628323"/>
              <a:ext cx="2316480" cy="247936"/>
            </a:xfrm>
            <a:prstGeom prst="rect">
              <a:avLst/>
            </a:prstGeom>
            <a:solidFill>
              <a:srgbClr val="FFFF00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Required data</a:t>
              </a:r>
              <a:r>
                <a:rPr lang="en-US" sz="1000" b="0" baseline="0">
                  <a:latin typeface="Verdana"/>
                  <a:cs typeface="Verdana"/>
                </a:rPr>
                <a:t> (must be input)</a:t>
              </a:r>
              <a:endParaRPr lang="en-US" sz="1000" b="0">
                <a:latin typeface="Verdana"/>
                <a:cs typeface="Verdana"/>
              </a:endParaRP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77E7DEE3-642A-6743-8BF6-1C8BE1F479BA}"/>
                </a:ext>
              </a:extLst>
            </xdr:cNvPr>
            <xdr:cNvSpPr txBox="1"/>
          </xdr:nvSpPr>
          <xdr:spPr>
            <a:xfrm>
              <a:off x="16802100" y="1885497"/>
              <a:ext cx="2316480" cy="24688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Data have been input</a:t>
              </a: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EEE9D61-B34C-3745-8277-1E2F935CFF22}"/>
                </a:ext>
              </a:extLst>
            </xdr:cNvPr>
            <xdr:cNvSpPr txBox="1"/>
          </xdr:nvSpPr>
          <xdr:spPr>
            <a:xfrm>
              <a:off x="16802100" y="2128443"/>
              <a:ext cx="2316480" cy="246913"/>
            </a:xfrm>
            <a:prstGeom prst="rect">
              <a:avLst/>
            </a:prstGeom>
            <a:solidFill>
              <a:srgbClr val="B10003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1">
                  <a:solidFill>
                    <a:schemeClr val="bg1"/>
                  </a:solidFill>
                  <a:latin typeface="Verdana"/>
                  <a:cs typeface="Verdana"/>
                </a:rPr>
                <a:t>Wells not evaluated</a:t>
              </a:r>
            </a:p>
          </xdr:txBody>
        </xdr:sp>
      </xdr:grp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C3EF46A3-D3B0-9B4F-86DD-42ACB3F9F601}"/>
              </a:ext>
            </a:extLst>
          </xdr:cNvPr>
          <xdr:cNvSpPr txBox="1"/>
        </xdr:nvSpPr>
        <xdr:spPr>
          <a:xfrm>
            <a:off x="16103600" y="1130300"/>
            <a:ext cx="2362200" cy="254000"/>
          </a:xfrm>
          <a:prstGeom prst="rect">
            <a:avLst/>
          </a:prstGeom>
          <a:solidFill>
            <a:srgbClr val="FFC000"/>
          </a:solidFill>
          <a:ln w="6350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solidFill>
                  <a:schemeClr val="tx1"/>
                </a:solidFill>
                <a:latin typeface="Verdana"/>
                <a:cs typeface="Verdana"/>
              </a:rPr>
              <a:t>Wells approaching cytotx limit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821"/>
  <sheetViews>
    <sheetView tabSelected="1"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"/>
    </sheetView>
  </sheetViews>
  <sheetFormatPr baseColWidth="10" defaultColWidth="22.33203125" defaultRowHeight="13" x14ac:dyDescent="0.15"/>
  <cols>
    <col min="1" max="1" width="27.83203125" style="54" customWidth="1"/>
    <col min="2" max="2" width="7.33203125" style="210" customWidth="1"/>
    <col min="3" max="5" width="6.6640625" style="322" customWidth="1"/>
    <col min="6" max="6" width="6.6640625" style="311" customWidth="1"/>
    <col min="7" max="8" width="6.6640625" style="322" customWidth="1"/>
    <col min="9" max="9" width="6.83203125" style="210" customWidth="1"/>
    <col min="10" max="10" width="10.1640625" style="210" customWidth="1"/>
    <col min="11" max="11" width="10.5" style="210" customWidth="1"/>
    <col min="12" max="12" width="6.83203125" style="310" customWidth="1"/>
    <col min="13" max="13" width="6.83203125" style="311" customWidth="1"/>
    <col min="14" max="14" width="13.1640625" style="54" customWidth="1"/>
    <col min="15" max="15" width="17.83203125" style="93" customWidth="1"/>
    <col min="16" max="16" width="5.5" style="54" bestFit="1" customWidth="1"/>
    <col min="17" max="17" width="37.1640625" style="94" customWidth="1"/>
    <col min="18" max="16384" width="22.33203125" style="54"/>
  </cols>
  <sheetData>
    <row r="1" spans="1:17" s="91" customFormat="1" ht="35" x14ac:dyDescent="0.35">
      <c r="A1" s="358" t="s">
        <v>32</v>
      </c>
      <c r="B1" s="200"/>
      <c r="C1" s="314"/>
      <c r="D1" s="314"/>
      <c r="E1" s="314"/>
      <c r="F1" s="304"/>
      <c r="G1" s="314"/>
      <c r="H1" s="314"/>
      <c r="I1" s="201"/>
      <c r="J1" s="201"/>
      <c r="K1" s="201"/>
      <c r="L1" s="303"/>
      <c r="M1" s="304"/>
      <c r="O1" s="92"/>
      <c r="Q1" s="175"/>
    </row>
    <row r="2" spans="1:17" ht="39" customHeight="1" thickBot="1" x14ac:dyDescent="0.2">
      <c r="A2" s="359"/>
      <c r="B2" s="202"/>
      <c r="C2" s="315"/>
      <c r="D2" s="315"/>
      <c r="E2" s="315"/>
      <c r="F2" s="304"/>
      <c r="G2" s="314"/>
      <c r="H2" s="314"/>
      <c r="I2" s="201"/>
      <c r="J2" s="201"/>
      <c r="K2" s="201"/>
      <c r="L2" s="303"/>
      <c r="M2" s="304"/>
      <c r="N2" s="91"/>
      <c r="O2" s="92"/>
    </row>
    <row r="3" spans="1:17" ht="13" customHeight="1" x14ac:dyDescent="0.15">
      <c r="A3" s="363" t="s">
        <v>10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5"/>
      <c r="Q3" s="360" t="s">
        <v>55</v>
      </c>
    </row>
    <row r="4" spans="1:17" s="84" customFormat="1" x14ac:dyDescent="0.15">
      <c r="A4" s="366" t="s">
        <v>9</v>
      </c>
      <c r="B4" s="369" t="s">
        <v>20</v>
      </c>
      <c r="C4" s="369"/>
      <c r="D4" s="369"/>
      <c r="E4" s="369"/>
      <c r="F4" s="369"/>
      <c r="G4" s="369"/>
      <c r="H4" s="369"/>
      <c r="I4" s="369" t="s">
        <v>23</v>
      </c>
      <c r="J4" s="369"/>
      <c r="K4" s="369"/>
      <c r="L4" s="369"/>
      <c r="M4" s="369"/>
      <c r="N4" s="370" t="s">
        <v>28</v>
      </c>
      <c r="O4" s="370" t="s">
        <v>57</v>
      </c>
      <c r="P4" s="372" t="s">
        <v>29</v>
      </c>
      <c r="Q4" s="361"/>
    </row>
    <row r="5" spans="1:17" s="84" customFormat="1" ht="28" customHeight="1" x14ac:dyDescent="0.15">
      <c r="A5" s="367"/>
      <c r="B5" s="374" t="s">
        <v>30</v>
      </c>
      <c r="C5" s="376" t="s">
        <v>51</v>
      </c>
      <c r="D5" s="376"/>
      <c r="E5" s="376"/>
      <c r="F5" s="376"/>
      <c r="G5" s="376"/>
      <c r="H5" s="376"/>
      <c r="I5" s="377" t="s">
        <v>30</v>
      </c>
      <c r="J5" s="377"/>
      <c r="K5" s="377"/>
      <c r="L5" s="374" t="s">
        <v>21</v>
      </c>
      <c r="M5" s="374"/>
      <c r="N5" s="370"/>
      <c r="O5" s="370"/>
      <c r="P5" s="372"/>
      <c r="Q5" s="361"/>
    </row>
    <row r="6" spans="1:17" s="84" customFormat="1" ht="42" customHeight="1" thickBot="1" x14ac:dyDescent="0.2">
      <c r="A6" s="368"/>
      <c r="B6" s="375"/>
      <c r="C6" s="316" t="s">
        <v>2</v>
      </c>
      <c r="D6" s="316" t="s">
        <v>11</v>
      </c>
      <c r="E6" s="316" t="s">
        <v>12</v>
      </c>
      <c r="F6" s="191" t="s">
        <v>22</v>
      </c>
      <c r="G6" s="316" t="s">
        <v>18</v>
      </c>
      <c r="H6" s="316" t="s">
        <v>19</v>
      </c>
      <c r="I6" s="203" t="s">
        <v>25</v>
      </c>
      <c r="J6" s="203" t="s">
        <v>31</v>
      </c>
      <c r="K6" s="203" t="s">
        <v>24</v>
      </c>
      <c r="L6" s="191" t="s">
        <v>26</v>
      </c>
      <c r="M6" s="191" t="s">
        <v>27</v>
      </c>
      <c r="N6" s="371"/>
      <c r="O6" s="371"/>
      <c r="P6" s="373"/>
      <c r="Q6" s="362"/>
    </row>
    <row r="7" spans="1:17" s="84" customFormat="1" ht="15" thickBot="1" x14ac:dyDescent="0.2">
      <c r="A7" s="102" t="s">
        <v>49</v>
      </c>
      <c r="B7" s="204" t="e">
        <f>AVERAGE(B8:B103)</f>
        <v>#DIV/0!</v>
      </c>
      <c r="C7" s="317" t="e">
        <f t="shared" ref="C7:M7" si="0">AVERAGE(C8:C103)</f>
        <v>#DIV/0!</v>
      </c>
      <c r="D7" s="317" t="e">
        <f t="shared" si="0"/>
        <v>#DIV/0!</v>
      </c>
      <c r="E7" s="317" t="e">
        <f t="shared" si="0"/>
        <v>#DIV/0!</v>
      </c>
      <c r="F7" s="305" t="e">
        <f t="shared" si="0"/>
        <v>#DIV/0!</v>
      </c>
      <c r="G7" s="317" t="e">
        <f t="shared" si="0"/>
        <v>#DIV/0!</v>
      </c>
      <c r="H7" s="317" t="e">
        <f t="shared" si="0"/>
        <v>#DIV/0!</v>
      </c>
      <c r="I7" s="205" t="e">
        <f t="shared" si="0"/>
        <v>#DIV/0!</v>
      </c>
      <c r="J7" s="205" t="e">
        <f t="shared" si="0"/>
        <v>#DIV/0!</v>
      </c>
      <c r="K7" s="205" t="e">
        <f t="shared" si="0"/>
        <v>#DIV/0!</v>
      </c>
      <c r="L7" s="313" t="e">
        <f t="shared" si="0"/>
        <v>#DIV/0!</v>
      </c>
      <c r="M7" s="313" t="e">
        <f t="shared" si="0"/>
        <v>#DIV/0!</v>
      </c>
      <c r="N7" s="103"/>
      <c r="O7" s="103"/>
      <c r="P7" s="104"/>
      <c r="Q7" s="105"/>
    </row>
    <row r="8" spans="1:17" s="172" customFormat="1" x14ac:dyDescent="0.15">
      <c r="A8" s="106"/>
      <c r="B8" s="206"/>
      <c r="C8" s="318"/>
      <c r="D8" s="318"/>
      <c r="E8" s="318"/>
      <c r="F8" s="306"/>
      <c r="G8" s="318"/>
      <c r="H8" s="318"/>
      <c r="I8" s="206"/>
      <c r="J8" s="206"/>
      <c r="K8" s="206"/>
      <c r="L8" s="306"/>
      <c r="M8" s="306"/>
      <c r="N8" s="107"/>
      <c r="O8" s="174"/>
      <c r="P8" s="108"/>
      <c r="Q8" s="176"/>
    </row>
    <row r="9" spans="1:17" s="172" customFormat="1" x14ac:dyDescent="0.15">
      <c r="A9" s="95"/>
      <c r="B9" s="208"/>
      <c r="C9" s="319"/>
      <c r="D9" s="319"/>
      <c r="E9" s="319"/>
      <c r="F9" s="307"/>
      <c r="G9" s="319"/>
      <c r="H9" s="319"/>
      <c r="I9" s="207"/>
      <c r="J9" s="207"/>
      <c r="K9" s="207"/>
      <c r="L9" s="307"/>
      <c r="M9" s="307"/>
      <c r="N9" s="90"/>
      <c r="O9" s="49"/>
      <c r="P9" s="97"/>
      <c r="Q9" s="177"/>
    </row>
    <row r="10" spans="1:17" s="172" customFormat="1" x14ac:dyDescent="0.15">
      <c r="A10" s="47"/>
      <c r="B10" s="208"/>
      <c r="C10" s="320"/>
      <c r="D10" s="320"/>
      <c r="E10" s="320"/>
      <c r="F10" s="308"/>
      <c r="G10" s="320"/>
      <c r="H10" s="320"/>
      <c r="I10" s="208"/>
      <c r="J10" s="208"/>
      <c r="K10" s="208"/>
      <c r="L10" s="308"/>
      <c r="M10" s="308"/>
      <c r="N10" s="48"/>
      <c r="O10" s="49"/>
      <c r="P10" s="98"/>
      <c r="Q10" s="177"/>
    </row>
    <row r="11" spans="1:17" s="172" customFormat="1" x14ac:dyDescent="0.15">
      <c r="A11" s="47"/>
      <c r="B11" s="208"/>
      <c r="C11" s="320"/>
      <c r="D11" s="320"/>
      <c r="E11" s="320"/>
      <c r="F11" s="308"/>
      <c r="G11" s="320"/>
      <c r="H11" s="320"/>
      <c r="I11" s="208"/>
      <c r="J11" s="208"/>
      <c r="K11" s="208"/>
      <c r="L11" s="308"/>
      <c r="M11" s="308"/>
      <c r="N11" s="48"/>
      <c r="O11" s="49"/>
      <c r="P11" s="98"/>
      <c r="Q11" s="177"/>
    </row>
    <row r="12" spans="1:17" s="172" customFormat="1" x14ac:dyDescent="0.15">
      <c r="A12" s="47"/>
      <c r="B12" s="208"/>
      <c r="C12" s="320"/>
      <c r="D12" s="320"/>
      <c r="E12" s="320"/>
      <c r="F12" s="308"/>
      <c r="G12" s="320"/>
      <c r="H12" s="320"/>
      <c r="I12" s="208"/>
      <c r="J12" s="208"/>
      <c r="K12" s="208"/>
      <c r="L12" s="308"/>
      <c r="M12" s="308"/>
      <c r="N12" s="48"/>
      <c r="O12" s="49"/>
      <c r="P12" s="98"/>
      <c r="Q12" s="177"/>
    </row>
    <row r="13" spans="1:17" s="172" customFormat="1" x14ac:dyDescent="0.15">
      <c r="A13" s="47"/>
      <c r="B13" s="208"/>
      <c r="C13" s="320"/>
      <c r="D13" s="320"/>
      <c r="E13" s="320"/>
      <c r="F13" s="308"/>
      <c r="G13" s="320"/>
      <c r="H13" s="320"/>
      <c r="I13" s="208"/>
      <c r="J13" s="208"/>
      <c r="K13" s="208"/>
      <c r="L13" s="308"/>
      <c r="M13" s="308"/>
      <c r="N13" s="48"/>
      <c r="O13" s="49"/>
      <c r="P13" s="98"/>
      <c r="Q13" s="177"/>
    </row>
    <row r="14" spans="1:17" s="172" customFormat="1" x14ac:dyDescent="0.15">
      <c r="A14" s="47"/>
      <c r="B14" s="208"/>
      <c r="C14" s="320"/>
      <c r="D14" s="320"/>
      <c r="E14" s="320"/>
      <c r="F14" s="308"/>
      <c r="G14" s="320"/>
      <c r="H14" s="320"/>
      <c r="I14" s="208"/>
      <c r="J14" s="208"/>
      <c r="K14" s="208"/>
      <c r="L14" s="308"/>
      <c r="M14" s="308"/>
      <c r="N14" s="48"/>
      <c r="O14" s="49"/>
      <c r="P14" s="98"/>
      <c r="Q14" s="177"/>
    </row>
    <row r="15" spans="1:17" s="172" customFormat="1" x14ac:dyDescent="0.15">
      <c r="A15" s="47"/>
      <c r="B15" s="208"/>
      <c r="C15" s="320"/>
      <c r="D15" s="320"/>
      <c r="E15" s="320"/>
      <c r="F15" s="308"/>
      <c r="G15" s="320"/>
      <c r="H15" s="320"/>
      <c r="I15" s="208"/>
      <c r="J15" s="208"/>
      <c r="K15" s="208"/>
      <c r="L15" s="308"/>
      <c r="M15" s="308"/>
      <c r="N15" s="48"/>
      <c r="O15" s="49"/>
      <c r="P15" s="98"/>
      <c r="Q15" s="177"/>
    </row>
    <row r="16" spans="1:17" s="172" customFormat="1" x14ac:dyDescent="0.15">
      <c r="A16" s="47"/>
      <c r="B16" s="208"/>
      <c r="C16" s="320"/>
      <c r="D16" s="320"/>
      <c r="E16" s="320"/>
      <c r="F16" s="308"/>
      <c r="G16" s="320"/>
      <c r="H16" s="320"/>
      <c r="I16" s="208"/>
      <c r="J16" s="208"/>
      <c r="K16" s="208"/>
      <c r="L16" s="308"/>
      <c r="M16" s="308"/>
      <c r="N16" s="48"/>
      <c r="O16" s="49"/>
      <c r="P16" s="98"/>
      <c r="Q16" s="177"/>
    </row>
    <row r="17" spans="1:17" s="172" customFormat="1" x14ac:dyDescent="0.15">
      <c r="A17" s="47"/>
      <c r="B17" s="208"/>
      <c r="C17" s="320"/>
      <c r="D17" s="320"/>
      <c r="E17" s="320"/>
      <c r="F17" s="308"/>
      <c r="G17" s="320"/>
      <c r="H17" s="320"/>
      <c r="I17" s="208"/>
      <c r="J17" s="208"/>
      <c r="K17" s="208"/>
      <c r="L17" s="308"/>
      <c r="M17" s="308"/>
      <c r="N17" s="48"/>
      <c r="O17" s="49"/>
      <c r="P17" s="98"/>
      <c r="Q17" s="177"/>
    </row>
    <row r="18" spans="1:17" s="172" customFormat="1" x14ac:dyDescent="0.15">
      <c r="A18" s="47"/>
      <c r="B18" s="208"/>
      <c r="C18" s="320"/>
      <c r="D18" s="320"/>
      <c r="E18" s="320"/>
      <c r="F18" s="308"/>
      <c r="G18" s="320"/>
      <c r="H18" s="320"/>
      <c r="I18" s="208"/>
      <c r="J18" s="208"/>
      <c r="K18" s="208"/>
      <c r="L18" s="308"/>
      <c r="M18" s="308"/>
      <c r="N18" s="48"/>
      <c r="O18" s="49"/>
      <c r="P18" s="98"/>
      <c r="Q18" s="177"/>
    </row>
    <row r="19" spans="1:17" s="172" customFormat="1" x14ac:dyDescent="0.15">
      <c r="A19" s="47"/>
      <c r="B19" s="208"/>
      <c r="C19" s="320"/>
      <c r="D19" s="320"/>
      <c r="E19" s="320"/>
      <c r="F19" s="308"/>
      <c r="G19" s="320"/>
      <c r="H19" s="320"/>
      <c r="I19" s="208"/>
      <c r="J19" s="208"/>
      <c r="K19" s="208"/>
      <c r="L19" s="308"/>
      <c r="M19" s="308"/>
      <c r="N19" s="48"/>
      <c r="O19" s="49"/>
      <c r="P19" s="98"/>
      <c r="Q19" s="177"/>
    </row>
    <row r="20" spans="1:17" s="172" customFormat="1" x14ac:dyDescent="0.15">
      <c r="A20" s="47"/>
      <c r="B20" s="208"/>
      <c r="C20" s="320"/>
      <c r="D20" s="320"/>
      <c r="E20" s="320"/>
      <c r="F20" s="308"/>
      <c r="G20" s="320"/>
      <c r="H20" s="320"/>
      <c r="I20" s="208"/>
      <c r="J20" s="208"/>
      <c r="K20" s="208"/>
      <c r="L20" s="308"/>
      <c r="M20" s="308"/>
      <c r="N20" s="48"/>
      <c r="O20" s="49"/>
      <c r="P20" s="98"/>
      <c r="Q20" s="177"/>
    </row>
    <row r="21" spans="1:17" s="172" customFormat="1" x14ac:dyDescent="0.15">
      <c r="A21" s="47"/>
      <c r="B21" s="208"/>
      <c r="C21" s="320"/>
      <c r="D21" s="320"/>
      <c r="E21" s="320"/>
      <c r="F21" s="308"/>
      <c r="G21" s="320"/>
      <c r="H21" s="320"/>
      <c r="I21" s="208"/>
      <c r="J21" s="208"/>
      <c r="K21" s="208"/>
      <c r="L21" s="308"/>
      <c r="M21" s="308"/>
      <c r="N21" s="48"/>
      <c r="O21" s="49"/>
      <c r="P21" s="98"/>
      <c r="Q21" s="177"/>
    </row>
    <row r="22" spans="1:17" s="172" customFormat="1" x14ac:dyDescent="0.15">
      <c r="A22" s="47"/>
      <c r="B22" s="208"/>
      <c r="C22" s="320"/>
      <c r="D22" s="320"/>
      <c r="E22" s="320"/>
      <c r="F22" s="308"/>
      <c r="G22" s="320"/>
      <c r="H22" s="320"/>
      <c r="I22" s="208"/>
      <c r="J22" s="208"/>
      <c r="K22" s="208"/>
      <c r="L22" s="308"/>
      <c r="M22" s="308"/>
      <c r="N22" s="48"/>
      <c r="O22" s="49"/>
      <c r="P22" s="98"/>
      <c r="Q22" s="177"/>
    </row>
    <row r="23" spans="1:17" s="172" customFormat="1" x14ac:dyDescent="0.15">
      <c r="A23" s="47"/>
      <c r="B23" s="208"/>
      <c r="C23" s="320"/>
      <c r="D23" s="320"/>
      <c r="E23" s="320"/>
      <c r="F23" s="308"/>
      <c r="G23" s="320"/>
      <c r="H23" s="320"/>
      <c r="I23" s="208"/>
      <c r="J23" s="208"/>
      <c r="K23" s="208"/>
      <c r="L23" s="308"/>
      <c r="M23" s="308"/>
      <c r="N23" s="48"/>
      <c r="O23" s="49"/>
      <c r="P23" s="98"/>
      <c r="Q23" s="177"/>
    </row>
    <row r="24" spans="1:17" s="172" customFormat="1" x14ac:dyDescent="0.15">
      <c r="A24" s="47"/>
      <c r="B24" s="208"/>
      <c r="C24" s="320"/>
      <c r="D24" s="320"/>
      <c r="E24" s="320"/>
      <c r="F24" s="308"/>
      <c r="G24" s="320"/>
      <c r="H24" s="320"/>
      <c r="I24" s="208"/>
      <c r="J24" s="208"/>
      <c r="K24" s="208"/>
      <c r="L24" s="308"/>
      <c r="M24" s="308"/>
      <c r="N24" s="48"/>
      <c r="O24" s="49"/>
      <c r="P24" s="98"/>
      <c r="Q24" s="177"/>
    </row>
    <row r="25" spans="1:17" s="172" customFormat="1" x14ac:dyDescent="0.15">
      <c r="A25" s="47"/>
      <c r="B25" s="208"/>
      <c r="C25" s="320"/>
      <c r="D25" s="320"/>
      <c r="E25" s="320"/>
      <c r="F25" s="308"/>
      <c r="G25" s="320"/>
      <c r="H25" s="320"/>
      <c r="I25" s="208"/>
      <c r="J25" s="208"/>
      <c r="K25" s="208"/>
      <c r="L25" s="308"/>
      <c r="M25" s="308"/>
      <c r="N25" s="48"/>
      <c r="O25" s="49"/>
      <c r="P25" s="98"/>
      <c r="Q25" s="177"/>
    </row>
    <row r="26" spans="1:17" s="172" customFormat="1" x14ac:dyDescent="0.15">
      <c r="A26" s="47"/>
      <c r="B26" s="208"/>
      <c r="C26" s="320"/>
      <c r="D26" s="320"/>
      <c r="E26" s="320"/>
      <c r="F26" s="308"/>
      <c r="G26" s="320"/>
      <c r="H26" s="320"/>
      <c r="I26" s="208"/>
      <c r="J26" s="208"/>
      <c r="K26" s="208"/>
      <c r="L26" s="308"/>
      <c r="M26" s="308"/>
      <c r="N26" s="48"/>
      <c r="O26" s="49"/>
      <c r="P26" s="98"/>
      <c r="Q26" s="177"/>
    </row>
    <row r="27" spans="1:17" s="172" customFormat="1" x14ac:dyDescent="0.15">
      <c r="A27" s="47"/>
      <c r="B27" s="208"/>
      <c r="C27" s="320"/>
      <c r="D27" s="320"/>
      <c r="E27" s="320"/>
      <c r="F27" s="308"/>
      <c r="G27" s="320"/>
      <c r="H27" s="320"/>
      <c r="I27" s="208"/>
      <c r="J27" s="208"/>
      <c r="K27" s="208"/>
      <c r="L27" s="308"/>
      <c r="M27" s="308"/>
      <c r="N27" s="48"/>
      <c r="O27" s="49"/>
      <c r="P27" s="98"/>
      <c r="Q27" s="177"/>
    </row>
    <row r="28" spans="1:17" s="172" customFormat="1" x14ac:dyDescent="0.15">
      <c r="A28" s="47"/>
      <c r="B28" s="208"/>
      <c r="C28" s="320"/>
      <c r="D28" s="320"/>
      <c r="E28" s="320"/>
      <c r="F28" s="308"/>
      <c r="G28" s="320"/>
      <c r="H28" s="320"/>
      <c r="I28" s="208"/>
      <c r="J28" s="208"/>
      <c r="K28" s="208"/>
      <c r="L28" s="308"/>
      <c r="M28" s="308"/>
      <c r="N28" s="48"/>
      <c r="O28" s="49"/>
      <c r="P28" s="98"/>
      <c r="Q28" s="177"/>
    </row>
    <row r="29" spans="1:17" s="172" customFormat="1" x14ac:dyDescent="0.15">
      <c r="A29" s="47"/>
      <c r="B29" s="208"/>
      <c r="C29" s="320"/>
      <c r="D29" s="320"/>
      <c r="E29" s="320"/>
      <c r="F29" s="308"/>
      <c r="G29" s="320"/>
      <c r="H29" s="320"/>
      <c r="I29" s="208"/>
      <c r="J29" s="208"/>
      <c r="K29" s="208"/>
      <c r="L29" s="308"/>
      <c r="M29" s="308"/>
      <c r="N29" s="48"/>
      <c r="O29" s="49"/>
      <c r="P29" s="98"/>
      <c r="Q29" s="177"/>
    </row>
    <row r="30" spans="1:17" s="172" customFormat="1" x14ac:dyDescent="0.15">
      <c r="A30" s="47"/>
      <c r="B30" s="208"/>
      <c r="C30" s="320"/>
      <c r="D30" s="320"/>
      <c r="E30" s="320"/>
      <c r="F30" s="308"/>
      <c r="G30" s="320"/>
      <c r="H30" s="320"/>
      <c r="I30" s="208"/>
      <c r="J30" s="208"/>
      <c r="K30" s="208"/>
      <c r="L30" s="308"/>
      <c r="M30" s="308"/>
      <c r="N30" s="48"/>
      <c r="O30" s="49"/>
      <c r="P30" s="98"/>
      <c r="Q30" s="177"/>
    </row>
    <row r="31" spans="1:17" s="172" customFormat="1" x14ac:dyDescent="0.15">
      <c r="A31" s="47"/>
      <c r="B31" s="208"/>
      <c r="C31" s="320"/>
      <c r="D31" s="320"/>
      <c r="E31" s="320"/>
      <c r="F31" s="308"/>
      <c r="G31" s="320"/>
      <c r="H31" s="320"/>
      <c r="I31" s="208"/>
      <c r="J31" s="208"/>
      <c r="K31" s="208"/>
      <c r="L31" s="308"/>
      <c r="M31" s="308"/>
      <c r="N31" s="48"/>
      <c r="O31" s="49"/>
      <c r="P31" s="98"/>
      <c r="Q31" s="177"/>
    </row>
    <row r="32" spans="1:17" s="172" customFormat="1" x14ac:dyDescent="0.15">
      <c r="A32" s="47"/>
      <c r="B32" s="208"/>
      <c r="C32" s="320"/>
      <c r="D32" s="320"/>
      <c r="E32" s="320"/>
      <c r="F32" s="308"/>
      <c r="G32" s="320"/>
      <c r="H32" s="320"/>
      <c r="I32" s="208"/>
      <c r="J32" s="208"/>
      <c r="K32" s="208"/>
      <c r="L32" s="308"/>
      <c r="M32" s="308"/>
      <c r="N32" s="48"/>
      <c r="O32" s="49"/>
      <c r="P32" s="98"/>
      <c r="Q32" s="177"/>
    </row>
    <row r="33" spans="1:17" s="172" customFormat="1" x14ac:dyDescent="0.15">
      <c r="A33" s="47"/>
      <c r="B33" s="208"/>
      <c r="C33" s="320"/>
      <c r="D33" s="320"/>
      <c r="E33" s="320"/>
      <c r="F33" s="308"/>
      <c r="G33" s="320"/>
      <c r="H33" s="320"/>
      <c r="I33" s="208"/>
      <c r="J33" s="208"/>
      <c r="K33" s="208"/>
      <c r="L33" s="308"/>
      <c r="M33" s="308"/>
      <c r="N33" s="48"/>
      <c r="O33" s="49"/>
      <c r="P33" s="98"/>
      <c r="Q33" s="177"/>
    </row>
    <row r="34" spans="1:17" s="172" customFormat="1" x14ac:dyDescent="0.15">
      <c r="A34" s="47"/>
      <c r="B34" s="208"/>
      <c r="C34" s="320"/>
      <c r="D34" s="320"/>
      <c r="E34" s="320"/>
      <c r="F34" s="308"/>
      <c r="G34" s="320"/>
      <c r="H34" s="320"/>
      <c r="I34" s="208"/>
      <c r="J34" s="208"/>
      <c r="K34" s="208"/>
      <c r="L34" s="308"/>
      <c r="M34" s="308"/>
      <c r="N34" s="48"/>
      <c r="O34" s="49"/>
      <c r="P34" s="98"/>
      <c r="Q34" s="177"/>
    </row>
    <row r="35" spans="1:17" s="172" customFormat="1" x14ac:dyDescent="0.15">
      <c r="A35" s="47"/>
      <c r="B35" s="208"/>
      <c r="C35" s="320"/>
      <c r="D35" s="320"/>
      <c r="E35" s="320"/>
      <c r="F35" s="308"/>
      <c r="G35" s="320"/>
      <c r="H35" s="320"/>
      <c r="I35" s="208"/>
      <c r="J35" s="208"/>
      <c r="K35" s="208"/>
      <c r="L35" s="308"/>
      <c r="M35" s="308"/>
      <c r="N35" s="48"/>
      <c r="O35" s="49"/>
      <c r="P35" s="98"/>
      <c r="Q35" s="177"/>
    </row>
    <row r="36" spans="1:17" s="172" customFormat="1" x14ac:dyDescent="0.15">
      <c r="A36" s="47"/>
      <c r="B36" s="208"/>
      <c r="C36" s="320"/>
      <c r="D36" s="320"/>
      <c r="E36" s="320"/>
      <c r="F36" s="308"/>
      <c r="G36" s="320"/>
      <c r="H36" s="320"/>
      <c r="I36" s="208"/>
      <c r="J36" s="208"/>
      <c r="K36" s="208"/>
      <c r="L36" s="308"/>
      <c r="M36" s="308"/>
      <c r="N36" s="48"/>
      <c r="O36" s="49"/>
      <c r="P36" s="98"/>
      <c r="Q36" s="177"/>
    </row>
    <row r="37" spans="1:17" s="172" customFormat="1" x14ac:dyDescent="0.15">
      <c r="A37" s="47"/>
      <c r="B37" s="208"/>
      <c r="C37" s="320"/>
      <c r="D37" s="320"/>
      <c r="E37" s="320"/>
      <c r="F37" s="308"/>
      <c r="G37" s="320"/>
      <c r="H37" s="320"/>
      <c r="I37" s="208"/>
      <c r="J37" s="208"/>
      <c r="K37" s="208"/>
      <c r="L37" s="308"/>
      <c r="M37" s="308"/>
      <c r="N37" s="48"/>
      <c r="O37" s="49"/>
      <c r="P37" s="98"/>
      <c r="Q37" s="177"/>
    </row>
    <row r="38" spans="1:17" s="172" customFormat="1" x14ac:dyDescent="0.15">
      <c r="A38" s="47"/>
      <c r="B38" s="208"/>
      <c r="C38" s="320"/>
      <c r="D38" s="320"/>
      <c r="E38" s="320"/>
      <c r="F38" s="308"/>
      <c r="G38" s="320"/>
      <c r="H38" s="320"/>
      <c r="I38" s="208"/>
      <c r="J38" s="208"/>
      <c r="K38" s="208"/>
      <c r="L38" s="308"/>
      <c r="M38" s="308"/>
      <c r="N38" s="48"/>
      <c r="O38" s="49"/>
      <c r="P38" s="98"/>
      <c r="Q38" s="177"/>
    </row>
    <row r="39" spans="1:17" s="172" customFormat="1" x14ac:dyDescent="0.15">
      <c r="A39" s="47"/>
      <c r="B39" s="208"/>
      <c r="C39" s="320"/>
      <c r="D39" s="320"/>
      <c r="E39" s="320"/>
      <c r="F39" s="308"/>
      <c r="G39" s="320"/>
      <c r="H39" s="320"/>
      <c r="I39" s="208"/>
      <c r="J39" s="208"/>
      <c r="K39" s="208"/>
      <c r="L39" s="308"/>
      <c r="M39" s="308"/>
      <c r="N39" s="48"/>
      <c r="O39" s="49"/>
      <c r="P39" s="98"/>
      <c r="Q39" s="177"/>
    </row>
    <row r="40" spans="1:17" s="172" customFormat="1" x14ac:dyDescent="0.15">
      <c r="A40" s="47"/>
      <c r="B40" s="208"/>
      <c r="C40" s="320"/>
      <c r="D40" s="320"/>
      <c r="E40" s="320"/>
      <c r="F40" s="308"/>
      <c r="G40" s="320"/>
      <c r="H40" s="320"/>
      <c r="I40" s="208"/>
      <c r="J40" s="208"/>
      <c r="K40" s="208"/>
      <c r="L40" s="308"/>
      <c r="M40" s="308"/>
      <c r="N40" s="48"/>
      <c r="O40" s="49"/>
      <c r="P40" s="98"/>
      <c r="Q40" s="177"/>
    </row>
    <row r="41" spans="1:17" s="172" customFormat="1" x14ac:dyDescent="0.15">
      <c r="A41" s="47"/>
      <c r="B41" s="208"/>
      <c r="C41" s="320"/>
      <c r="D41" s="320"/>
      <c r="E41" s="320"/>
      <c r="F41" s="308"/>
      <c r="G41" s="320"/>
      <c r="H41" s="320"/>
      <c r="I41" s="208"/>
      <c r="J41" s="208"/>
      <c r="K41" s="208"/>
      <c r="L41" s="308"/>
      <c r="M41" s="308"/>
      <c r="N41" s="48"/>
      <c r="O41" s="49"/>
      <c r="P41" s="98"/>
      <c r="Q41" s="177"/>
    </row>
    <row r="42" spans="1:17" s="172" customFormat="1" x14ac:dyDescent="0.15">
      <c r="A42" s="47"/>
      <c r="B42" s="208"/>
      <c r="C42" s="320"/>
      <c r="D42" s="320"/>
      <c r="E42" s="320"/>
      <c r="F42" s="308"/>
      <c r="G42" s="320"/>
      <c r="H42" s="320"/>
      <c r="I42" s="208"/>
      <c r="J42" s="208"/>
      <c r="K42" s="208"/>
      <c r="L42" s="308"/>
      <c r="M42" s="308"/>
      <c r="N42" s="48"/>
      <c r="O42" s="49"/>
      <c r="P42" s="98"/>
      <c r="Q42" s="177"/>
    </row>
    <row r="43" spans="1:17" s="172" customFormat="1" x14ac:dyDescent="0.15">
      <c r="A43" s="47"/>
      <c r="B43" s="208"/>
      <c r="C43" s="320"/>
      <c r="D43" s="320"/>
      <c r="E43" s="320"/>
      <c r="F43" s="308"/>
      <c r="G43" s="320"/>
      <c r="H43" s="320"/>
      <c r="I43" s="208"/>
      <c r="J43" s="208"/>
      <c r="K43" s="208"/>
      <c r="L43" s="308"/>
      <c r="M43" s="308"/>
      <c r="N43" s="48"/>
      <c r="O43" s="49"/>
      <c r="P43" s="98"/>
      <c r="Q43" s="177"/>
    </row>
    <row r="44" spans="1:17" s="172" customFormat="1" x14ac:dyDescent="0.15">
      <c r="A44" s="47"/>
      <c r="B44" s="208"/>
      <c r="C44" s="320"/>
      <c r="D44" s="320"/>
      <c r="E44" s="320"/>
      <c r="F44" s="308"/>
      <c r="G44" s="320"/>
      <c r="H44" s="320"/>
      <c r="I44" s="208"/>
      <c r="J44" s="208"/>
      <c r="K44" s="208"/>
      <c r="L44" s="308"/>
      <c r="M44" s="308"/>
      <c r="N44" s="48"/>
      <c r="O44" s="49"/>
      <c r="P44" s="98"/>
      <c r="Q44" s="177"/>
    </row>
    <row r="45" spans="1:17" s="172" customFormat="1" x14ac:dyDescent="0.15">
      <c r="A45" s="47"/>
      <c r="B45" s="208"/>
      <c r="C45" s="320"/>
      <c r="D45" s="320"/>
      <c r="E45" s="320"/>
      <c r="F45" s="308"/>
      <c r="G45" s="320"/>
      <c r="H45" s="320"/>
      <c r="I45" s="208"/>
      <c r="J45" s="208"/>
      <c r="K45" s="208"/>
      <c r="L45" s="308"/>
      <c r="M45" s="308"/>
      <c r="N45" s="48"/>
      <c r="O45" s="49"/>
      <c r="P45" s="98"/>
      <c r="Q45" s="177"/>
    </row>
    <row r="46" spans="1:17" s="172" customFormat="1" x14ac:dyDescent="0.15">
      <c r="A46" s="47"/>
      <c r="B46" s="208"/>
      <c r="C46" s="320"/>
      <c r="D46" s="320"/>
      <c r="E46" s="320"/>
      <c r="F46" s="308"/>
      <c r="G46" s="320"/>
      <c r="H46" s="320"/>
      <c r="I46" s="208"/>
      <c r="J46" s="208"/>
      <c r="K46" s="208"/>
      <c r="L46" s="308"/>
      <c r="M46" s="308"/>
      <c r="N46" s="48"/>
      <c r="O46" s="49"/>
      <c r="P46" s="98"/>
      <c r="Q46" s="177"/>
    </row>
    <row r="47" spans="1:17" s="172" customFormat="1" x14ac:dyDescent="0.15">
      <c r="A47" s="47"/>
      <c r="B47" s="208"/>
      <c r="C47" s="320"/>
      <c r="D47" s="320"/>
      <c r="E47" s="320"/>
      <c r="F47" s="308"/>
      <c r="G47" s="320"/>
      <c r="H47" s="320"/>
      <c r="I47" s="208"/>
      <c r="J47" s="208"/>
      <c r="K47" s="208"/>
      <c r="L47" s="308"/>
      <c r="M47" s="308"/>
      <c r="N47" s="48"/>
      <c r="O47" s="49"/>
      <c r="P47" s="98"/>
      <c r="Q47" s="177"/>
    </row>
    <row r="48" spans="1:17" s="172" customFormat="1" x14ac:dyDescent="0.15">
      <c r="A48" s="47"/>
      <c r="B48" s="208"/>
      <c r="C48" s="320"/>
      <c r="D48" s="320"/>
      <c r="E48" s="320"/>
      <c r="F48" s="308"/>
      <c r="G48" s="320"/>
      <c r="H48" s="320"/>
      <c r="I48" s="208"/>
      <c r="J48" s="208"/>
      <c r="K48" s="208"/>
      <c r="L48" s="308"/>
      <c r="M48" s="308"/>
      <c r="N48" s="48"/>
      <c r="O48" s="49"/>
      <c r="P48" s="98"/>
      <c r="Q48" s="177"/>
    </row>
    <row r="49" spans="1:17" s="172" customFormat="1" x14ac:dyDescent="0.15">
      <c r="A49" s="47"/>
      <c r="B49" s="208"/>
      <c r="C49" s="320"/>
      <c r="D49" s="320"/>
      <c r="E49" s="320"/>
      <c r="F49" s="308"/>
      <c r="G49" s="320"/>
      <c r="H49" s="320"/>
      <c r="I49" s="208"/>
      <c r="J49" s="208"/>
      <c r="K49" s="208"/>
      <c r="L49" s="308"/>
      <c r="M49" s="308"/>
      <c r="N49" s="48"/>
      <c r="O49" s="49"/>
      <c r="P49" s="98"/>
      <c r="Q49" s="177"/>
    </row>
    <row r="50" spans="1:17" s="172" customFormat="1" x14ac:dyDescent="0.15">
      <c r="A50" s="47"/>
      <c r="B50" s="208"/>
      <c r="C50" s="320"/>
      <c r="D50" s="320"/>
      <c r="E50" s="320"/>
      <c r="F50" s="308"/>
      <c r="G50" s="320"/>
      <c r="H50" s="320"/>
      <c r="I50" s="208"/>
      <c r="J50" s="208"/>
      <c r="K50" s="208"/>
      <c r="L50" s="308"/>
      <c r="M50" s="308"/>
      <c r="N50" s="48"/>
      <c r="O50" s="49"/>
      <c r="P50" s="98"/>
      <c r="Q50" s="177"/>
    </row>
    <row r="51" spans="1:17" s="172" customFormat="1" x14ac:dyDescent="0.15">
      <c r="A51" s="47"/>
      <c r="B51" s="208"/>
      <c r="C51" s="320"/>
      <c r="D51" s="320"/>
      <c r="E51" s="320"/>
      <c r="F51" s="308"/>
      <c r="G51" s="320"/>
      <c r="H51" s="320"/>
      <c r="I51" s="208"/>
      <c r="J51" s="208"/>
      <c r="K51" s="208"/>
      <c r="L51" s="308"/>
      <c r="M51" s="308"/>
      <c r="N51" s="48"/>
      <c r="O51" s="49"/>
      <c r="P51" s="98"/>
      <c r="Q51" s="177"/>
    </row>
    <row r="52" spans="1:17" s="172" customFormat="1" x14ac:dyDescent="0.15">
      <c r="A52" s="47"/>
      <c r="B52" s="208"/>
      <c r="C52" s="320"/>
      <c r="D52" s="320"/>
      <c r="E52" s="320"/>
      <c r="F52" s="308"/>
      <c r="G52" s="320"/>
      <c r="H52" s="320"/>
      <c r="I52" s="208"/>
      <c r="J52" s="208"/>
      <c r="K52" s="208"/>
      <c r="L52" s="308"/>
      <c r="M52" s="308"/>
      <c r="N52" s="48"/>
      <c r="O52" s="49"/>
      <c r="P52" s="98"/>
      <c r="Q52" s="177"/>
    </row>
    <row r="53" spans="1:17" s="172" customFormat="1" x14ac:dyDescent="0.15">
      <c r="A53" s="47"/>
      <c r="B53" s="208"/>
      <c r="C53" s="320"/>
      <c r="D53" s="320"/>
      <c r="E53" s="320"/>
      <c r="F53" s="308"/>
      <c r="G53" s="320"/>
      <c r="H53" s="320"/>
      <c r="I53" s="208"/>
      <c r="J53" s="208"/>
      <c r="K53" s="208"/>
      <c r="L53" s="308"/>
      <c r="M53" s="308"/>
      <c r="N53" s="48"/>
      <c r="O53" s="49"/>
      <c r="P53" s="98"/>
      <c r="Q53" s="177"/>
    </row>
    <row r="54" spans="1:17" s="172" customFormat="1" x14ac:dyDescent="0.15">
      <c r="A54" s="47"/>
      <c r="B54" s="208"/>
      <c r="C54" s="320"/>
      <c r="D54" s="320"/>
      <c r="E54" s="320"/>
      <c r="F54" s="308"/>
      <c r="G54" s="320"/>
      <c r="H54" s="320"/>
      <c r="I54" s="208"/>
      <c r="J54" s="208"/>
      <c r="K54" s="208"/>
      <c r="L54" s="308"/>
      <c r="M54" s="308"/>
      <c r="N54" s="48"/>
      <c r="O54" s="49"/>
      <c r="P54" s="98"/>
      <c r="Q54" s="177"/>
    </row>
    <row r="55" spans="1:17" s="172" customFormat="1" x14ac:dyDescent="0.15">
      <c r="A55" s="47"/>
      <c r="B55" s="208"/>
      <c r="C55" s="320"/>
      <c r="D55" s="320"/>
      <c r="E55" s="320"/>
      <c r="F55" s="308"/>
      <c r="G55" s="320"/>
      <c r="H55" s="320"/>
      <c r="I55" s="208"/>
      <c r="J55" s="208"/>
      <c r="K55" s="208"/>
      <c r="L55" s="308"/>
      <c r="M55" s="308"/>
      <c r="N55" s="48"/>
      <c r="O55" s="49"/>
      <c r="P55" s="98"/>
      <c r="Q55" s="177"/>
    </row>
    <row r="56" spans="1:17" s="172" customFormat="1" x14ac:dyDescent="0.15">
      <c r="A56" s="47"/>
      <c r="B56" s="208"/>
      <c r="C56" s="320"/>
      <c r="D56" s="320"/>
      <c r="E56" s="320"/>
      <c r="F56" s="308"/>
      <c r="G56" s="320"/>
      <c r="H56" s="320"/>
      <c r="I56" s="208"/>
      <c r="J56" s="208"/>
      <c r="K56" s="208"/>
      <c r="L56" s="308"/>
      <c r="M56" s="308"/>
      <c r="N56" s="48"/>
      <c r="O56" s="49"/>
      <c r="P56" s="98"/>
      <c r="Q56" s="177"/>
    </row>
    <row r="57" spans="1:17" s="172" customFormat="1" x14ac:dyDescent="0.15">
      <c r="A57" s="47"/>
      <c r="B57" s="208"/>
      <c r="C57" s="320"/>
      <c r="D57" s="320"/>
      <c r="E57" s="320"/>
      <c r="F57" s="308"/>
      <c r="G57" s="320"/>
      <c r="H57" s="320"/>
      <c r="I57" s="208"/>
      <c r="J57" s="208"/>
      <c r="K57" s="208"/>
      <c r="L57" s="308"/>
      <c r="M57" s="308"/>
      <c r="N57" s="48"/>
      <c r="O57" s="49"/>
      <c r="P57" s="98"/>
      <c r="Q57" s="177"/>
    </row>
    <row r="58" spans="1:17" s="172" customFormat="1" x14ac:dyDescent="0.15">
      <c r="A58" s="47"/>
      <c r="B58" s="208"/>
      <c r="C58" s="320"/>
      <c r="D58" s="320"/>
      <c r="E58" s="320"/>
      <c r="F58" s="308"/>
      <c r="G58" s="320"/>
      <c r="H58" s="320"/>
      <c r="I58" s="208"/>
      <c r="J58" s="208"/>
      <c r="K58" s="208"/>
      <c r="L58" s="308"/>
      <c r="M58" s="308"/>
      <c r="N58" s="48"/>
      <c r="O58" s="49"/>
      <c r="P58" s="98"/>
      <c r="Q58" s="177"/>
    </row>
    <row r="59" spans="1:17" s="172" customFormat="1" x14ac:dyDescent="0.15">
      <c r="A59" s="47"/>
      <c r="B59" s="208"/>
      <c r="C59" s="320"/>
      <c r="D59" s="320"/>
      <c r="E59" s="320"/>
      <c r="F59" s="308"/>
      <c r="G59" s="320"/>
      <c r="H59" s="320"/>
      <c r="I59" s="208"/>
      <c r="J59" s="208"/>
      <c r="K59" s="208"/>
      <c r="L59" s="308"/>
      <c r="M59" s="308"/>
      <c r="N59" s="48"/>
      <c r="O59" s="49"/>
      <c r="P59" s="98"/>
      <c r="Q59" s="177"/>
    </row>
    <row r="60" spans="1:17" s="172" customFormat="1" x14ac:dyDescent="0.15">
      <c r="A60" s="47"/>
      <c r="B60" s="208"/>
      <c r="C60" s="320"/>
      <c r="D60" s="320"/>
      <c r="E60" s="320"/>
      <c r="F60" s="308"/>
      <c r="G60" s="320"/>
      <c r="H60" s="320"/>
      <c r="I60" s="208"/>
      <c r="J60" s="208"/>
      <c r="K60" s="208"/>
      <c r="L60" s="308"/>
      <c r="M60" s="308"/>
      <c r="N60" s="48"/>
      <c r="O60" s="49"/>
      <c r="P60" s="98"/>
      <c r="Q60" s="177"/>
    </row>
    <row r="61" spans="1:17" s="172" customFormat="1" x14ac:dyDescent="0.15">
      <c r="A61" s="47"/>
      <c r="B61" s="208"/>
      <c r="C61" s="320"/>
      <c r="D61" s="320"/>
      <c r="E61" s="320"/>
      <c r="F61" s="308"/>
      <c r="G61" s="320"/>
      <c r="H61" s="320"/>
      <c r="I61" s="208"/>
      <c r="J61" s="208"/>
      <c r="K61" s="208"/>
      <c r="L61" s="308"/>
      <c r="M61" s="308"/>
      <c r="N61" s="48"/>
      <c r="O61" s="49"/>
      <c r="P61" s="98"/>
      <c r="Q61" s="177"/>
    </row>
    <row r="62" spans="1:17" s="172" customFormat="1" x14ac:dyDescent="0.15">
      <c r="A62" s="47"/>
      <c r="B62" s="208"/>
      <c r="C62" s="320"/>
      <c r="D62" s="320"/>
      <c r="E62" s="320"/>
      <c r="F62" s="308"/>
      <c r="G62" s="320"/>
      <c r="H62" s="320"/>
      <c r="I62" s="208"/>
      <c r="J62" s="208"/>
      <c r="K62" s="208"/>
      <c r="L62" s="308"/>
      <c r="M62" s="308"/>
      <c r="N62" s="48"/>
      <c r="O62" s="49"/>
      <c r="P62" s="98"/>
      <c r="Q62" s="177"/>
    </row>
    <row r="63" spans="1:17" s="172" customFormat="1" x14ac:dyDescent="0.15">
      <c r="A63" s="47"/>
      <c r="B63" s="208"/>
      <c r="C63" s="320"/>
      <c r="D63" s="320"/>
      <c r="E63" s="320"/>
      <c r="F63" s="308"/>
      <c r="G63" s="320"/>
      <c r="H63" s="320"/>
      <c r="I63" s="208"/>
      <c r="J63" s="208"/>
      <c r="K63" s="208"/>
      <c r="L63" s="308"/>
      <c r="M63" s="308"/>
      <c r="N63" s="48"/>
      <c r="O63" s="49"/>
      <c r="P63" s="98"/>
      <c r="Q63" s="177"/>
    </row>
    <row r="64" spans="1:17" s="172" customFormat="1" x14ac:dyDescent="0.15">
      <c r="A64" s="47"/>
      <c r="B64" s="208"/>
      <c r="C64" s="320"/>
      <c r="D64" s="320"/>
      <c r="E64" s="320"/>
      <c r="F64" s="308"/>
      <c r="G64" s="320"/>
      <c r="H64" s="320"/>
      <c r="I64" s="208"/>
      <c r="J64" s="208"/>
      <c r="K64" s="208"/>
      <c r="L64" s="308"/>
      <c r="M64" s="308"/>
      <c r="N64" s="48"/>
      <c r="O64" s="49"/>
      <c r="P64" s="98"/>
      <c r="Q64" s="177"/>
    </row>
    <row r="65" spans="1:17" s="172" customFormat="1" x14ac:dyDescent="0.15">
      <c r="A65" s="47"/>
      <c r="B65" s="208"/>
      <c r="C65" s="320"/>
      <c r="D65" s="320"/>
      <c r="E65" s="320"/>
      <c r="F65" s="308"/>
      <c r="G65" s="320"/>
      <c r="H65" s="320"/>
      <c r="I65" s="208"/>
      <c r="J65" s="208"/>
      <c r="K65" s="208"/>
      <c r="L65" s="308"/>
      <c r="M65" s="308"/>
      <c r="N65" s="48"/>
      <c r="O65" s="49"/>
      <c r="P65" s="98"/>
      <c r="Q65" s="177"/>
    </row>
    <row r="66" spans="1:17" s="172" customFormat="1" x14ac:dyDescent="0.15">
      <c r="A66" s="47"/>
      <c r="B66" s="208"/>
      <c r="C66" s="320"/>
      <c r="D66" s="320"/>
      <c r="E66" s="320"/>
      <c r="F66" s="308"/>
      <c r="G66" s="320"/>
      <c r="H66" s="320"/>
      <c r="I66" s="208"/>
      <c r="J66" s="208"/>
      <c r="K66" s="208"/>
      <c r="L66" s="308"/>
      <c r="M66" s="308"/>
      <c r="N66" s="48"/>
      <c r="O66" s="49"/>
      <c r="P66" s="98"/>
      <c r="Q66" s="177"/>
    </row>
    <row r="67" spans="1:17" s="172" customFormat="1" x14ac:dyDescent="0.15">
      <c r="A67" s="47"/>
      <c r="B67" s="208"/>
      <c r="C67" s="320"/>
      <c r="D67" s="320"/>
      <c r="E67" s="320"/>
      <c r="F67" s="308"/>
      <c r="G67" s="320"/>
      <c r="H67" s="320"/>
      <c r="I67" s="208"/>
      <c r="J67" s="208"/>
      <c r="K67" s="208"/>
      <c r="L67" s="308"/>
      <c r="M67" s="308"/>
      <c r="N67" s="48"/>
      <c r="O67" s="49"/>
      <c r="P67" s="98"/>
      <c r="Q67" s="177"/>
    </row>
    <row r="68" spans="1:17" s="172" customFormat="1" x14ac:dyDescent="0.15">
      <c r="A68" s="47"/>
      <c r="B68" s="208"/>
      <c r="C68" s="320"/>
      <c r="D68" s="320"/>
      <c r="E68" s="320"/>
      <c r="F68" s="308"/>
      <c r="G68" s="320"/>
      <c r="H68" s="320"/>
      <c r="I68" s="208"/>
      <c r="J68" s="208"/>
      <c r="K68" s="208"/>
      <c r="L68" s="308"/>
      <c r="M68" s="308"/>
      <c r="N68" s="48"/>
      <c r="O68" s="49"/>
      <c r="P68" s="98"/>
      <c r="Q68" s="177"/>
    </row>
    <row r="69" spans="1:17" s="172" customFormat="1" x14ac:dyDescent="0.15">
      <c r="A69" s="47"/>
      <c r="B69" s="208"/>
      <c r="C69" s="320"/>
      <c r="D69" s="320"/>
      <c r="E69" s="320"/>
      <c r="F69" s="308"/>
      <c r="G69" s="320"/>
      <c r="H69" s="320"/>
      <c r="I69" s="208"/>
      <c r="J69" s="208"/>
      <c r="K69" s="208"/>
      <c r="L69" s="308"/>
      <c r="M69" s="308"/>
      <c r="N69" s="48"/>
      <c r="O69" s="49"/>
      <c r="P69" s="98"/>
      <c r="Q69" s="177"/>
    </row>
    <row r="70" spans="1:17" s="172" customFormat="1" x14ac:dyDescent="0.15">
      <c r="A70" s="47"/>
      <c r="B70" s="208"/>
      <c r="C70" s="320"/>
      <c r="D70" s="320"/>
      <c r="E70" s="320"/>
      <c r="F70" s="308"/>
      <c r="G70" s="320"/>
      <c r="H70" s="320"/>
      <c r="I70" s="208"/>
      <c r="J70" s="208"/>
      <c r="K70" s="208"/>
      <c r="L70" s="308"/>
      <c r="M70" s="308"/>
      <c r="N70" s="48"/>
      <c r="O70" s="49"/>
      <c r="P70" s="98"/>
      <c r="Q70" s="177"/>
    </row>
    <row r="71" spans="1:17" s="172" customFormat="1" x14ac:dyDescent="0.15">
      <c r="A71" s="47"/>
      <c r="B71" s="208"/>
      <c r="C71" s="320"/>
      <c r="D71" s="320"/>
      <c r="E71" s="320"/>
      <c r="F71" s="308"/>
      <c r="G71" s="320"/>
      <c r="H71" s="320"/>
      <c r="I71" s="208"/>
      <c r="J71" s="208"/>
      <c r="K71" s="208"/>
      <c r="L71" s="308"/>
      <c r="M71" s="308"/>
      <c r="N71" s="48"/>
      <c r="O71" s="49"/>
      <c r="P71" s="98"/>
      <c r="Q71" s="177"/>
    </row>
    <row r="72" spans="1:17" s="172" customFormat="1" x14ac:dyDescent="0.15">
      <c r="A72" s="47"/>
      <c r="B72" s="208"/>
      <c r="C72" s="320"/>
      <c r="D72" s="320"/>
      <c r="E72" s="320"/>
      <c r="F72" s="308"/>
      <c r="G72" s="320"/>
      <c r="H72" s="320"/>
      <c r="I72" s="208"/>
      <c r="J72" s="208"/>
      <c r="K72" s="208"/>
      <c r="L72" s="308"/>
      <c r="M72" s="308"/>
      <c r="N72" s="48"/>
      <c r="O72" s="49"/>
      <c r="P72" s="98"/>
      <c r="Q72" s="177"/>
    </row>
    <row r="73" spans="1:17" s="172" customFormat="1" x14ac:dyDescent="0.15">
      <c r="A73" s="47"/>
      <c r="B73" s="208"/>
      <c r="C73" s="320"/>
      <c r="D73" s="320"/>
      <c r="E73" s="320"/>
      <c r="F73" s="308"/>
      <c r="G73" s="320"/>
      <c r="H73" s="320"/>
      <c r="I73" s="208"/>
      <c r="J73" s="208"/>
      <c r="K73" s="208"/>
      <c r="L73" s="308"/>
      <c r="M73" s="308"/>
      <c r="N73" s="48"/>
      <c r="O73" s="49"/>
      <c r="P73" s="98"/>
      <c r="Q73" s="177"/>
    </row>
    <row r="74" spans="1:17" s="172" customFormat="1" x14ac:dyDescent="0.15">
      <c r="A74" s="47"/>
      <c r="B74" s="208"/>
      <c r="C74" s="320"/>
      <c r="D74" s="320"/>
      <c r="E74" s="320"/>
      <c r="F74" s="308"/>
      <c r="G74" s="320"/>
      <c r="H74" s="320"/>
      <c r="I74" s="208"/>
      <c r="J74" s="208"/>
      <c r="K74" s="208"/>
      <c r="L74" s="308"/>
      <c r="M74" s="308"/>
      <c r="N74" s="48"/>
      <c r="O74" s="49"/>
      <c r="P74" s="98"/>
      <c r="Q74" s="177"/>
    </row>
    <row r="75" spans="1:17" s="172" customFormat="1" x14ac:dyDescent="0.15">
      <c r="A75" s="47"/>
      <c r="B75" s="208"/>
      <c r="C75" s="320"/>
      <c r="D75" s="320"/>
      <c r="E75" s="320"/>
      <c r="F75" s="308"/>
      <c r="G75" s="320"/>
      <c r="H75" s="320"/>
      <c r="I75" s="208"/>
      <c r="J75" s="208"/>
      <c r="K75" s="208"/>
      <c r="L75" s="308"/>
      <c r="M75" s="308"/>
      <c r="N75" s="48"/>
      <c r="O75" s="49"/>
      <c r="P75" s="98"/>
      <c r="Q75" s="177"/>
    </row>
    <row r="76" spans="1:17" s="172" customFormat="1" x14ac:dyDescent="0.15">
      <c r="A76" s="47"/>
      <c r="B76" s="208"/>
      <c r="C76" s="320"/>
      <c r="D76" s="320"/>
      <c r="E76" s="320"/>
      <c r="F76" s="308"/>
      <c r="G76" s="320"/>
      <c r="H76" s="320"/>
      <c r="I76" s="208"/>
      <c r="J76" s="208"/>
      <c r="K76" s="208"/>
      <c r="L76" s="308"/>
      <c r="M76" s="308"/>
      <c r="N76" s="48"/>
      <c r="O76" s="49"/>
      <c r="P76" s="98"/>
      <c r="Q76" s="177"/>
    </row>
    <row r="77" spans="1:17" s="172" customFormat="1" x14ac:dyDescent="0.15">
      <c r="A77" s="47"/>
      <c r="B77" s="208"/>
      <c r="C77" s="320"/>
      <c r="D77" s="320"/>
      <c r="E77" s="320"/>
      <c r="F77" s="308"/>
      <c r="G77" s="320"/>
      <c r="H77" s="320"/>
      <c r="I77" s="208"/>
      <c r="J77" s="208"/>
      <c r="K77" s="208"/>
      <c r="L77" s="308"/>
      <c r="M77" s="308"/>
      <c r="N77" s="48"/>
      <c r="O77" s="49"/>
      <c r="P77" s="98"/>
      <c r="Q77" s="177"/>
    </row>
    <row r="78" spans="1:17" s="172" customFormat="1" x14ac:dyDescent="0.15">
      <c r="A78" s="47"/>
      <c r="B78" s="208"/>
      <c r="C78" s="320"/>
      <c r="D78" s="320"/>
      <c r="E78" s="320"/>
      <c r="F78" s="308"/>
      <c r="G78" s="320"/>
      <c r="H78" s="320"/>
      <c r="I78" s="208"/>
      <c r="J78" s="208"/>
      <c r="K78" s="208"/>
      <c r="L78" s="308"/>
      <c r="M78" s="308"/>
      <c r="N78" s="48"/>
      <c r="O78" s="49"/>
      <c r="P78" s="98"/>
      <c r="Q78" s="177"/>
    </row>
    <row r="79" spans="1:17" s="172" customFormat="1" x14ac:dyDescent="0.15">
      <c r="A79" s="47"/>
      <c r="B79" s="208"/>
      <c r="C79" s="320"/>
      <c r="D79" s="320"/>
      <c r="E79" s="320"/>
      <c r="F79" s="308"/>
      <c r="G79" s="320"/>
      <c r="H79" s="320"/>
      <c r="I79" s="208"/>
      <c r="J79" s="208"/>
      <c r="K79" s="208"/>
      <c r="L79" s="308"/>
      <c r="M79" s="308"/>
      <c r="N79" s="48"/>
      <c r="O79" s="49"/>
      <c r="P79" s="98"/>
      <c r="Q79" s="177"/>
    </row>
    <row r="80" spans="1:17" s="172" customFormat="1" x14ac:dyDescent="0.15">
      <c r="A80" s="47"/>
      <c r="B80" s="208"/>
      <c r="C80" s="320"/>
      <c r="D80" s="320"/>
      <c r="E80" s="320"/>
      <c r="F80" s="308"/>
      <c r="G80" s="320"/>
      <c r="H80" s="320"/>
      <c r="I80" s="208"/>
      <c r="J80" s="208"/>
      <c r="K80" s="208"/>
      <c r="L80" s="308"/>
      <c r="M80" s="308"/>
      <c r="N80" s="48"/>
      <c r="O80" s="49"/>
      <c r="P80" s="98"/>
      <c r="Q80" s="177"/>
    </row>
    <row r="81" spans="1:17" s="172" customFormat="1" x14ac:dyDescent="0.15">
      <c r="A81" s="47"/>
      <c r="B81" s="208"/>
      <c r="C81" s="320"/>
      <c r="D81" s="320"/>
      <c r="E81" s="320"/>
      <c r="F81" s="308"/>
      <c r="G81" s="320"/>
      <c r="H81" s="320"/>
      <c r="I81" s="208"/>
      <c r="J81" s="208"/>
      <c r="K81" s="208"/>
      <c r="L81" s="308"/>
      <c r="M81" s="308"/>
      <c r="N81" s="48"/>
      <c r="O81" s="49"/>
      <c r="P81" s="98"/>
      <c r="Q81" s="177"/>
    </row>
    <row r="82" spans="1:17" s="172" customFormat="1" x14ac:dyDescent="0.15">
      <c r="A82" s="47"/>
      <c r="B82" s="208"/>
      <c r="C82" s="320"/>
      <c r="D82" s="320"/>
      <c r="E82" s="320"/>
      <c r="F82" s="308"/>
      <c r="G82" s="320"/>
      <c r="H82" s="320"/>
      <c r="I82" s="208"/>
      <c r="J82" s="208"/>
      <c r="K82" s="208"/>
      <c r="L82" s="308"/>
      <c r="M82" s="308"/>
      <c r="N82" s="48"/>
      <c r="O82" s="49"/>
      <c r="P82" s="98"/>
      <c r="Q82" s="177"/>
    </row>
    <row r="83" spans="1:17" s="172" customFormat="1" x14ac:dyDescent="0.15">
      <c r="A83" s="47"/>
      <c r="B83" s="208"/>
      <c r="C83" s="320"/>
      <c r="D83" s="320"/>
      <c r="E83" s="320"/>
      <c r="F83" s="308"/>
      <c r="G83" s="320"/>
      <c r="H83" s="320"/>
      <c r="I83" s="208"/>
      <c r="J83" s="208"/>
      <c r="K83" s="208"/>
      <c r="L83" s="308"/>
      <c r="M83" s="308"/>
      <c r="N83" s="48"/>
      <c r="O83" s="49"/>
      <c r="P83" s="98"/>
      <c r="Q83" s="177"/>
    </row>
    <row r="84" spans="1:17" s="172" customFormat="1" x14ac:dyDescent="0.15">
      <c r="A84" s="47"/>
      <c r="B84" s="208"/>
      <c r="C84" s="320"/>
      <c r="D84" s="320"/>
      <c r="E84" s="320"/>
      <c r="F84" s="308"/>
      <c r="G84" s="320"/>
      <c r="H84" s="320"/>
      <c r="I84" s="208"/>
      <c r="J84" s="208"/>
      <c r="K84" s="208"/>
      <c r="L84" s="308"/>
      <c r="M84" s="308"/>
      <c r="N84" s="48"/>
      <c r="O84" s="49"/>
      <c r="P84" s="98"/>
      <c r="Q84" s="177"/>
    </row>
    <row r="85" spans="1:17" s="172" customFormat="1" x14ac:dyDescent="0.15">
      <c r="A85" s="47"/>
      <c r="B85" s="208"/>
      <c r="C85" s="320"/>
      <c r="D85" s="320"/>
      <c r="E85" s="320"/>
      <c r="F85" s="308"/>
      <c r="G85" s="320"/>
      <c r="H85" s="320"/>
      <c r="I85" s="208"/>
      <c r="J85" s="208"/>
      <c r="K85" s="208"/>
      <c r="L85" s="308"/>
      <c r="M85" s="308"/>
      <c r="N85" s="48"/>
      <c r="O85" s="49"/>
      <c r="P85" s="98"/>
      <c r="Q85" s="177"/>
    </row>
    <row r="86" spans="1:17" s="172" customFormat="1" x14ac:dyDescent="0.15">
      <c r="A86" s="47"/>
      <c r="B86" s="208"/>
      <c r="C86" s="320"/>
      <c r="D86" s="320"/>
      <c r="E86" s="320"/>
      <c r="F86" s="308"/>
      <c r="G86" s="320"/>
      <c r="H86" s="320"/>
      <c r="I86" s="208"/>
      <c r="J86" s="208"/>
      <c r="K86" s="208"/>
      <c r="L86" s="308"/>
      <c r="M86" s="308"/>
      <c r="N86" s="48"/>
      <c r="O86" s="49"/>
      <c r="P86" s="98"/>
      <c r="Q86" s="177"/>
    </row>
    <row r="87" spans="1:17" s="172" customFormat="1" x14ac:dyDescent="0.15">
      <c r="A87" s="47"/>
      <c r="B87" s="208"/>
      <c r="C87" s="320"/>
      <c r="D87" s="320"/>
      <c r="E87" s="320"/>
      <c r="F87" s="308"/>
      <c r="G87" s="320"/>
      <c r="H87" s="320"/>
      <c r="I87" s="208"/>
      <c r="J87" s="208"/>
      <c r="K87" s="208"/>
      <c r="L87" s="308"/>
      <c r="M87" s="308"/>
      <c r="N87" s="48"/>
      <c r="O87" s="49"/>
      <c r="P87" s="98"/>
      <c r="Q87" s="177"/>
    </row>
    <row r="88" spans="1:17" s="172" customFormat="1" x14ac:dyDescent="0.15">
      <c r="A88" s="47"/>
      <c r="B88" s="208"/>
      <c r="C88" s="320"/>
      <c r="D88" s="320"/>
      <c r="E88" s="320"/>
      <c r="F88" s="308"/>
      <c r="G88" s="320"/>
      <c r="H88" s="320"/>
      <c r="I88" s="208"/>
      <c r="J88" s="208"/>
      <c r="K88" s="208"/>
      <c r="L88" s="308"/>
      <c r="M88" s="308"/>
      <c r="N88" s="48"/>
      <c r="O88" s="49"/>
      <c r="P88" s="98"/>
      <c r="Q88" s="177"/>
    </row>
    <row r="89" spans="1:17" s="172" customFormat="1" x14ac:dyDescent="0.15">
      <c r="A89" s="47"/>
      <c r="B89" s="208"/>
      <c r="C89" s="320"/>
      <c r="D89" s="320"/>
      <c r="E89" s="320"/>
      <c r="F89" s="308"/>
      <c r="G89" s="320"/>
      <c r="H89" s="320"/>
      <c r="I89" s="208"/>
      <c r="J89" s="208"/>
      <c r="K89" s="208"/>
      <c r="L89" s="308"/>
      <c r="M89" s="308"/>
      <c r="N89" s="48"/>
      <c r="O89" s="49"/>
      <c r="P89" s="98"/>
      <c r="Q89" s="177"/>
    </row>
    <row r="90" spans="1:17" s="172" customFormat="1" x14ac:dyDescent="0.15">
      <c r="A90" s="47"/>
      <c r="B90" s="208"/>
      <c r="C90" s="320"/>
      <c r="D90" s="320"/>
      <c r="E90" s="320"/>
      <c r="F90" s="308"/>
      <c r="G90" s="320"/>
      <c r="H90" s="320"/>
      <c r="I90" s="208"/>
      <c r="J90" s="208"/>
      <c r="K90" s="208"/>
      <c r="L90" s="308"/>
      <c r="M90" s="308"/>
      <c r="N90" s="48"/>
      <c r="O90" s="49"/>
      <c r="P90" s="98"/>
      <c r="Q90" s="177"/>
    </row>
    <row r="91" spans="1:17" s="172" customFormat="1" x14ac:dyDescent="0.15">
      <c r="A91" s="47"/>
      <c r="B91" s="208"/>
      <c r="C91" s="320"/>
      <c r="D91" s="320"/>
      <c r="E91" s="320"/>
      <c r="F91" s="308"/>
      <c r="G91" s="320"/>
      <c r="H91" s="320"/>
      <c r="I91" s="208"/>
      <c r="J91" s="208"/>
      <c r="K91" s="208"/>
      <c r="L91" s="308"/>
      <c r="M91" s="308"/>
      <c r="N91" s="48"/>
      <c r="O91" s="49"/>
      <c r="P91" s="98"/>
      <c r="Q91" s="177"/>
    </row>
    <row r="92" spans="1:17" s="172" customFormat="1" x14ac:dyDescent="0.15">
      <c r="A92" s="47"/>
      <c r="B92" s="208"/>
      <c r="C92" s="320"/>
      <c r="D92" s="320"/>
      <c r="E92" s="320"/>
      <c r="F92" s="308"/>
      <c r="G92" s="320"/>
      <c r="H92" s="320"/>
      <c r="I92" s="208"/>
      <c r="J92" s="208"/>
      <c r="K92" s="208"/>
      <c r="L92" s="308"/>
      <c r="M92" s="308"/>
      <c r="N92" s="48"/>
      <c r="O92" s="49"/>
      <c r="P92" s="98"/>
      <c r="Q92" s="177"/>
    </row>
    <row r="93" spans="1:17" s="172" customFormat="1" x14ac:dyDescent="0.15">
      <c r="A93" s="47"/>
      <c r="B93" s="208"/>
      <c r="C93" s="320"/>
      <c r="D93" s="320"/>
      <c r="E93" s="320"/>
      <c r="F93" s="308"/>
      <c r="G93" s="320"/>
      <c r="H93" s="320"/>
      <c r="I93" s="208"/>
      <c r="J93" s="208"/>
      <c r="K93" s="208"/>
      <c r="L93" s="308"/>
      <c r="M93" s="308"/>
      <c r="N93" s="48"/>
      <c r="O93" s="49"/>
      <c r="P93" s="98"/>
      <c r="Q93" s="177"/>
    </row>
    <row r="94" spans="1:17" s="172" customFormat="1" x14ac:dyDescent="0.15">
      <c r="A94" s="47"/>
      <c r="B94" s="208"/>
      <c r="C94" s="320"/>
      <c r="D94" s="320"/>
      <c r="E94" s="320"/>
      <c r="F94" s="308"/>
      <c r="G94" s="320"/>
      <c r="H94" s="320"/>
      <c r="I94" s="208"/>
      <c r="J94" s="208"/>
      <c r="K94" s="208"/>
      <c r="L94" s="308"/>
      <c r="M94" s="308"/>
      <c r="N94" s="48"/>
      <c r="O94" s="49"/>
      <c r="P94" s="98"/>
      <c r="Q94" s="177"/>
    </row>
    <row r="95" spans="1:17" s="172" customFormat="1" x14ac:dyDescent="0.15">
      <c r="A95" s="47"/>
      <c r="B95" s="208"/>
      <c r="C95" s="320"/>
      <c r="D95" s="320"/>
      <c r="E95" s="320"/>
      <c r="F95" s="308"/>
      <c r="G95" s="320"/>
      <c r="H95" s="320"/>
      <c r="I95" s="208"/>
      <c r="J95" s="208"/>
      <c r="K95" s="208"/>
      <c r="L95" s="308"/>
      <c r="M95" s="308"/>
      <c r="N95" s="48"/>
      <c r="O95" s="49"/>
      <c r="P95" s="98"/>
      <c r="Q95" s="177"/>
    </row>
    <row r="96" spans="1:17" s="172" customFormat="1" x14ac:dyDescent="0.15">
      <c r="A96" s="47"/>
      <c r="B96" s="208"/>
      <c r="C96" s="320"/>
      <c r="D96" s="320"/>
      <c r="E96" s="320"/>
      <c r="F96" s="308"/>
      <c r="G96" s="320"/>
      <c r="H96" s="320"/>
      <c r="I96" s="208"/>
      <c r="J96" s="208"/>
      <c r="K96" s="208"/>
      <c r="L96" s="308"/>
      <c r="M96" s="308"/>
      <c r="N96" s="48"/>
      <c r="O96" s="49"/>
      <c r="P96" s="98"/>
      <c r="Q96" s="177"/>
    </row>
    <row r="97" spans="1:17" s="172" customFormat="1" x14ac:dyDescent="0.15">
      <c r="A97" s="47"/>
      <c r="B97" s="208"/>
      <c r="C97" s="320"/>
      <c r="D97" s="320"/>
      <c r="E97" s="320"/>
      <c r="F97" s="308"/>
      <c r="G97" s="320"/>
      <c r="H97" s="320"/>
      <c r="I97" s="208"/>
      <c r="J97" s="208"/>
      <c r="K97" s="208"/>
      <c r="L97" s="308"/>
      <c r="M97" s="308"/>
      <c r="N97" s="48"/>
      <c r="O97" s="49"/>
      <c r="P97" s="98"/>
      <c r="Q97" s="177"/>
    </row>
    <row r="98" spans="1:17" s="172" customFormat="1" x14ac:dyDescent="0.15">
      <c r="A98" s="47"/>
      <c r="B98" s="208"/>
      <c r="C98" s="320"/>
      <c r="D98" s="320"/>
      <c r="E98" s="320"/>
      <c r="F98" s="308"/>
      <c r="G98" s="320"/>
      <c r="H98" s="320"/>
      <c r="I98" s="208"/>
      <c r="J98" s="208"/>
      <c r="K98" s="208"/>
      <c r="L98" s="308"/>
      <c r="M98" s="308"/>
      <c r="N98" s="48"/>
      <c r="O98" s="49"/>
      <c r="P98" s="98"/>
      <c r="Q98" s="177"/>
    </row>
    <row r="99" spans="1:17" s="172" customFormat="1" x14ac:dyDescent="0.15">
      <c r="A99" s="47"/>
      <c r="B99" s="208"/>
      <c r="C99" s="320"/>
      <c r="D99" s="320"/>
      <c r="E99" s="320"/>
      <c r="F99" s="308"/>
      <c r="G99" s="320"/>
      <c r="H99" s="320"/>
      <c r="I99" s="208"/>
      <c r="J99" s="208"/>
      <c r="K99" s="208"/>
      <c r="L99" s="308"/>
      <c r="M99" s="308"/>
      <c r="N99" s="48"/>
      <c r="O99" s="49"/>
      <c r="P99" s="98"/>
      <c r="Q99" s="177"/>
    </row>
    <row r="100" spans="1:17" s="172" customFormat="1" x14ac:dyDescent="0.15">
      <c r="A100" s="47"/>
      <c r="B100" s="208"/>
      <c r="C100" s="320"/>
      <c r="D100" s="320"/>
      <c r="E100" s="320"/>
      <c r="F100" s="308"/>
      <c r="G100" s="320"/>
      <c r="H100" s="320"/>
      <c r="I100" s="208"/>
      <c r="J100" s="208"/>
      <c r="K100" s="208"/>
      <c r="L100" s="308"/>
      <c r="M100" s="308"/>
      <c r="N100" s="48"/>
      <c r="O100" s="49"/>
      <c r="P100" s="98"/>
      <c r="Q100" s="177"/>
    </row>
    <row r="101" spans="1:17" s="172" customFormat="1" x14ac:dyDescent="0.15">
      <c r="A101" s="47"/>
      <c r="B101" s="208"/>
      <c r="C101" s="320"/>
      <c r="D101" s="320"/>
      <c r="E101" s="320"/>
      <c r="F101" s="308"/>
      <c r="G101" s="320"/>
      <c r="H101" s="320"/>
      <c r="I101" s="208"/>
      <c r="J101" s="208"/>
      <c r="K101" s="208"/>
      <c r="L101" s="308"/>
      <c r="M101" s="308"/>
      <c r="N101" s="48"/>
      <c r="O101" s="49"/>
      <c r="P101" s="98"/>
      <c r="Q101" s="177"/>
    </row>
    <row r="102" spans="1:17" s="172" customFormat="1" x14ac:dyDescent="0.15">
      <c r="A102" s="47"/>
      <c r="B102" s="208"/>
      <c r="C102" s="320"/>
      <c r="D102" s="320"/>
      <c r="E102" s="320"/>
      <c r="F102" s="308"/>
      <c r="G102" s="320"/>
      <c r="H102" s="320"/>
      <c r="I102" s="208"/>
      <c r="J102" s="208"/>
      <c r="K102" s="208"/>
      <c r="L102" s="308"/>
      <c r="M102" s="308"/>
      <c r="N102" s="48"/>
      <c r="O102" s="49"/>
      <c r="P102" s="98"/>
      <c r="Q102" s="177"/>
    </row>
    <row r="103" spans="1:17" s="173" customFormat="1" ht="14" thickBot="1" x14ac:dyDescent="0.2">
      <c r="A103" s="50"/>
      <c r="B103" s="209"/>
      <c r="C103" s="321"/>
      <c r="D103" s="321"/>
      <c r="E103" s="321"/>
      <c r="F103" s="309"/>
      <c r="G103" s="321"/>
      <c r="H103" s="321"/>
      <c r="I103" s="209"/>
      <c r="J103" s="209"/>
      <c r="K103" s="209"/>
      <c r="L103" s="309"/>
      <c r="M103" s="309"/>
      <c r="N103" s="51"/>
      <c r="O103" s="52"/>
      <c r="P103" s="99"/>
      <c r="Q103" s="281"/>
    </row>
    <row r="199" spans="10:10" x14ac:dyDescent="0.15">
      <c r="J199" s="211"/>
    </row>
    <row r="200" spans="10:10" x14ac:dyDescent="0.15">
      <c r="J200" s="211"/>
    </row>
    <row r="201" spans="10:10" x14ac:dyDescent="0.15">
      <c r="J201" s="211"/>
    </row>
    <row r="202" spans="10:10" x14ac:dyDescent="0.15">
      <c r="J202" s="211"/>
    </row>
    <row r="203" spans="10:10" x14ac:dyDescent="0.15">
      <c r="J203" s="211"/>
    </row>
    <row r="204" spans="10:10" x14ac:dyDescent="0.15">
      <c r="J204" s="211"/>
    </row>
    <row r="205" spans="10:10" x14ac:dyDescent="0.15">
      <c r="J205" s="211"/>
    </row>
    <row r="206" spans="10:10" x14ac:dyDescent="0.15">
      <c r="J206" s="211"/>
    </row>
    <row r="207" spans="10:10" x14ac:dyDescent="0.15">
      <c r="J207" s="211"/>
    </row>
    <row r="208" spans="10:10" x14ac:dyDescent="0.15">
      <c r="J208" s="211"/>
    </row>
    <row r="209" spans="9:10" x14ac:dyDescent="0.15">
      <c r="J209" s="211"/>
    </row>
    <row r="210" spans="9:10" x14ac:dyDescent="0.15">
      <c r="J210" s="211"/>
    </row>
    <row r="211" spans="9:10" x14ac:dyDescent="0.15">
      <c r="J211" s="211"/>
    </row>
    <row r="212" spans="9:10" x14ac:dyDescent="0.15">
      <c r="J212" s="211"/>
    </row>
    <row r="213" spans="9:10" x14ac:dyDescent="0.15">
      <c r="J213" s="211"/>
    </row>
    <row r="214" spans="9:10" x14ac:dyDescent="0.15">
      <c r="J214" s="211"/>
    </row>
    <row r="215" spans="9:10" x14ac:dyDescent="0.15">
      <c r="J215" s="211"/>
    </row>
    <row r="216" spans="9:10" x14ac:dyDescent="0.15">
      <c r="J216" s="211"/>
    </row>
    <row r="217" spans="9:10" x14ac:dyDescent="0.15">
      <c r="J217" s="211"/>
    </row>
    <row r="218" spans="9:10" x14ac:dyDescent="0.15">
      <c r="J218" s="211"/>
    </row>
    <row r="219" spans="9:10" x14ac:dyDescent="0.15">
      <c r="I219" s="211"/>
      <c r="J219" s="211"/>
    </row>
    <row r="220" spans="9:10" x14ac:dyDescent="0.15">
      <c r="I220" s="211"/>
      <c r="J220" s="211"/>
    </row>
    <row r="221" spans="9:10" x14ac:dyDescent="0.15">
      <c r="I221" s="211"/>
      <c r="J221" s="211"/>
    </row>
    <row r="222" spans="9:10" x14ac:dyDescent="0.15">
      <c r="I222" s="211"/>
      <c r="J222" s="211"/>
    </row>
    <row r="223" spans="9:10" x14ac:dyDescent="0.15">
      <c r="I223" s="211"/>
      <c r="J223" s="211"/>
    </row>
    <row r="224" spans="9:10" x14ac:dyDescent="0.15">
      <c r="I224" s="211"/>
      <c r="J224" s="211"/>
    </row>
    <row r="225" spans="1:10" x14ac:dyDescent="0.15">
      <c r="I225" s="211"/>
      <c r="J225" s="211"/>
    </row>
    <row r="226" spans="1:10" x14ac:dyDescent="0.15">
      <c r="I226" s="211"/>
      <c r="J226" s="211"/>
    </row>
    <row r="227" spans="1:10" x14ac:dyDescent="0.15">
      <c r="I227" s="211"/>
      <c r="J227" s="211"/>
    </row>
    <row r="228" spans="1:10" x14ac:dyDescent="0.15">
      <c r="I228" s="211"/>
      <c r="J228" s="211"/>
    </row>
    <row r="229" spans="1:10" x14ac:dyDescent="0.15">
      <c r="I229" s="211"/>
      <c r="J229" s="211"/>
    </row>
    <row r="230" spans="1:10" x14ac:dyDescent="0.15">
      <c r="I230" s="211"/>
      <c r="J230" s="211"/>
    </row>
    <row r="231" spans="1:10" x14ac:dyDescent="0.15">
      <c r="I231" s="211"/>
      <c r="J231" s="211"/>
    </row>
    <row r="232" spans="1:10" x14ac:dyDescent="0.15">
      <c r="I232" s="211"/>
      <c r="J232" s="211"/>
    </row>
    <row r="233" spans="1:10" x14ac:dyDescent="0.15">
      <c r="I233" s="211"/>
      <c r="J233" s="211"/>
    </row>
    <row r="234" spans="1:10" x14ac:dyDescent="0.15">
      <c r="A234" s="94"/>
      <c r="B234" s="211"/>
      <c r="C234" s="323"/>
      <c r="D234" s="323"/>
      <c r="E234" s="323"/>
      <c r="F234" s="312"/>
      <c r="G234" s="323"/>
      <c r="H234" s="323"/>
      <c r="I234" s="211"/>
      <c r="J234" s="211"/>
    </row>
    <row r="235" spans="1:10" x14ac:dyDescent="0.15">
      <c r="A235" s="94"/>
      <c r="B235" s="211"/>
      <c r="C235" s="323"/>
      <c r="D235" s="323"/>
      <c r="E235" s="323"/>
      <c r="F235" s="312"/>
      <c r="G235" s="323"/>
      <c r="H235" s="323"/>
      <c r="I235" s="211"/>
      <c r="J235" s="211"/>
    </row>
    <row r="236" spans="1:10" x14ac:dyDescent="0.15">
      <c r="A236" s="94"/>
      <c r="B236" s="211"/>
      <c r="C236" s="323"/>
      <c r="D236" s="323"/>
      <c r="E236" s="323"/>
      <c r="F236" s="312"/>
      <c r="G236" s="323"/>
      <c r="H236" s="323"/>
      <c r="I236" s="211"/>
      <c r="J236" s="211"/>
    </row>
    <row r="237" spans="1:10" x14ac:dyDescent="0.15">
      <c r="A237" s="94"/>
      <c r="B237" s="211"/>
      <c r="C237" s="323"/>
      <c r="D237" s="323"/>
      <c r="E237" s="323"/>
      <c r="F237" s="312"/>
      <c r="G237" s="323"/>
      <c r="H237" s="323"/>
      <c r="I237" s="211"/>
      <c r="J237" s="211"/>
    </row>
    <row r="238" spans="1:10" x14ac:dyDescent="0.15">
      <c r="A238" s="94"/>
      <c r="B238" s="211"/>
      <c r="C238" s="323"/>
      <c r="D238" s="323"/>
      <c r="E238" s="323"/>
      <c r="F238" s="312"/>
      <c r="G238" s="323"/>
      <c r="H238" s="323"/>
      <c r="I238" s="211"/>
      <c r="J238" s="211"/>
    </row>
    <row r="239" spans="1:10" x14ac:dyDescent="0.15">
      <c r="A239" s="94"/>
      <c r="B239" s="211"/>
      <c r="C239" s="323"/>
      <c r="D239" s="323"/>
      <c r="E239" s="323"/>
      <c r="F239" s="312"/>
      <c r="G239" s="323"/>
      <c r="H239" s="323"/>
      <c r="I239" s="211"/>
      <c r="J239" s="211"/>
    </row>
    <row r="240" spans="1:10" x14ac:dyDescent="0.15">
      <c r="A240" s="94"/>
      <c r="B240" s="211"/>
      <c r="C240" s="323"/>
      <c r="D240" s="323"/>
      <c r="E240" s="323"/>
      <c r="F240" s="312"/>
      <c r="G240" s="323"/>
      <c r="H240" s="323"/>
      <c r="I240" s="211"/>
      <c r="J240" s="211"/>
    </row>
    <row r="241" spans="1:10" x14ac:dyDescent="0.15">
      <c r="A241" s="94"/>
      <c r="B241" s="211"/>
      <c r="C241" s="323"/>
      <c r="D241" s="323"/>
      <c r="E241" s="323"/>
      <c r="F241" s="312"/>
      <c r="G241" s="323"/>
      <c r="H241" s="323"/>
      <c r="I241" s="211"/>
      <c r="J241" s="211"/>
    </row>
    <row r="242" spans="1:10" x14ac:dyDescent="0.15">
      <c r="A242" s="94"/>
      <c r="B242" s="211"/>
      <c r="C242" s="323"/>
      <c r="D242" s="323"/>
      <c r="E242" s="323"/>
      <c r="F242" s="312"/>
      <c r="G242" s="323"/>
      <c r="H242" s="323"/>
      <c r="I242" s="211"/>
      <c r="J242" s="211"/>
    </row>
    <row r="243" spans="1:10" x14ac:dyDescent="0.15">
      <c r="A243" s="94"/>
      <c r="B243" s="211"/>
      <c r="C243" s="323"/>
      <c r="D243" s="323"/>
      <c r="E243" s="323"/>
      <c r="F243" s="312"/>
      <c r="G243" s="323"/>
      <c r="H243" s="323"/>
      <c r="I243" s="211"/>
      <c r="J243" s="211"/>
    </row>
    <row r="244" spans="1:10" x14ac:dyDescent="0.15">
      <c r="A244" s="94"/>
      <c r="B244" s="211"/>
      <c r="C244" s="323"/>
      <c r="D244" s="323"/>
      <c r="E244" s="323"/>
      <c r="F244" s="312"/>
      <c r="G244" s="323"/>
      <c r="H244" s="323"/>
      <c r="I244" s="211"/>
      <c r="J244" s="211"/>
    </row>
    <row r="245" spans="1:10" x14ac:dyDescent="0.15">
      <c r="A245" s="94"/>
      <c r="B245" s="211"/>
      <c r="C245" s="323"/>
      <c r="D245" s="323"/>
      <c r="E245" s="323"/>
      <c r="F245" s="312"/>
      <c r="G245" s="323"/>
      <c r="H245" s="323"/>
      <c r="I245" s="211"/>
      <c r="J245" s="211"/>
    </row>
    <row r="246" spans="1:10" x14ac:dyDescent="0.15">
      <c r="A246" s="94"/>
      <c r="B246" s="211"/>
      <c r="C246" s="323"/>
      <c r="D246" s="323"/>
      <c r="E246" s="323"/>
      <c r="F246" s="312"/>
      <c r="G246" s="323"/>
      <c r="H246" s="323"/>
      <c r="I246" s="211"/>
      <c r="J246" s="211"/>
    </row>
    <row r="247" spans="1:10" x14ac:dyDescent="0.15">
      <c r="A247" s="94"/>
      <c r="B247" s="211"/>
      <c r="C247" s="323"/>
      <c r="D247" s="323"/>
      <c r="E247" s="323"/>
      <c r="F247" s="312"/>
      <c r="G247" s="323"/>
      <c r="H247" s="323"/>
      <c r="I247" s="211"/>
      <c r="J247" s="211"/>
    </row>
    <row r="248" spans="1:10" x14ac:dyDescent="0.15">
      <c r="A248" s="94"/>
      <c r="B248" s="211"/>
      <c r="C248" s="323"/>
      <c r="D248" s="323"/>
      <c r="E248" s="323"/>
      <c r="F248" s="312"/>
      <c r="G248" s="323"/>
      <c r="H248" s="323"/>
      <c r="I248" s="211"/>
      <c r="J248" s="211"/>
    </row>
    <row r="249" spans="1:10" x14ac:dyDescent="0.15">
      <c r="A249" s="94"/>
      <c r="B249" s="211"/>
      <c r="C249" s="323"/>
      <c r="D249" s="323"/>
      <c r="E249" s="323"/>
      <c r="F249" s="312"/>
      <c r="G249" s="323"/>
      <c r="H249" s="323"/>
      <c r="I249" s="211"/>
      <c r="J249" s="211"/>
    </row>
    <row r="250" spans="1:10" x14ac:dyDescent="0.15">
      <c r="A250" s="94"/>
      <c r="B250" s="211"/>
      <c r="C250" s="323"/>
      <c r="D250" s="323"/>
      <c r="E250" s="323"/>
      <c r="F250" s="312"/>
      <c r="G250" s="323"/>
      <c r="H250" s="323"/>
      <c r="I250" s="211"/>
      <c r="J250" s="211"/>
    </row>
    <row r="251" spans="1:10" x14ac:dyDescent="0.15">
      <c r="A251" s="94"/>
      <c r="B251" s="211"/>
      <c r="C251" s="323"/>
      <c r="D251" s="323"/>
      <c r="E251" s="323"/>
      <c r="F251" s="312"/>
      <c r="G251" s="323"/>
      <c r="H251" s="323"/>
      <c r="I251" s="211"/>
      <c r="J251" s="211"/>
    </row>
    <row r="252" spans="1:10" x14ac:dyDescent="0.15">
      <c r="A252" s="94"/>
      <c r="B252" s="211"/>
      <c r="C252" s="323"/>
      <c r="D252" s="323"/>
      <c r="E252" s="323"/>
      <c r="F252" s="312"/>
      <c r="G252" s="323"/>
      <c r="H252" s="323"/>
      <c r="I252" s="211"/>
      <c r="J252" s="211"/>
    </row>
    <row r="253" spans="1:10" x14ac:dyDescent="0.15">
      <c r="A253" s="94"/>
      <c r="B253" s="211"/>
      <c r="C253" s="323"/>
      <c r="D253" s="323"/>
      <c r="E253" s="323"/>
      <c r="F253" s="312"/>
      <c r="G253" s="323"/>
      <c r="H253" s="323"/>
      <c r="I253" s="211"/>
      <c r="J253" s="211"/>
    </row>
    <row r="254" spans="1:10" x14ac:dyDescent="0.15">
      <c r="A254" s="94"/>
      <c r="B254" s="211"/>
      <c r="C254" s="323"/>
      <c r="D254" s="323"/>
      <c r="E254" s="323"/>
      <c r="F254" s="312"/>
      <c r="G254" s="323"/>
      <c r="H254" s="323"/>
      <c r="I254" s="211"/>
      <c r="J254" s="211"/>
    </row>
    <row r="255" spans="1:10" x14ac:dyDescent="0.15">
      <c r="A255" s="94"/>
      <c r="B255" s="211"/>
      <c r="C255" s="323"/>
      <c r="D255" s="323"/>
      <c r="E255" s="323"/>
      <c r="F255" s="312"/>
      <c r="G255" s="323"/>
      <c r="H255" s="323"/>
      <c r="I255" s="211"/>
      <c r="J255" s="211"/>
    </row>
    <row r="256" spans="1:10" x14ac:dyDescent="0.15">
      <c r="A256" s="94"/>
      <c r="B256" s="211"/>
      <c r="C256" s="323"/>
      <c r="D256" s="323"/>
      <c r="E256" s="323"/>
      <c r="F256" s="312"/>
      <c r="G256" s="323"/>
      <c r="H256" s="323"/>
      <c r="I256" s="211"/>
      <c r="J256" s="211"/>
    </row>
    <row r="257" spans="1:10" x14ac:dyDescent="0.15">
      <c r="A257" s="94"/>
      <c r="B257" s="211"/>
      <c r="C257" s="323"/>
      <c r="D257" s="323"/>
      <c r="E257" s="323"/>
      <c r="F257" s="312"/>
      <c r="G257" s="323"/>
      <c r="H257" s="323"/>
      <c r="I257" s="211"/>
      <c r="J257" s="211"/>
    </row>
    <row r="258" spans="1:10" x14ac:dyDescent="0.15">
      <c r="A258" s="94"/>
      <c r="B258" s="211"/>
      <c r="C258" s="323"/>
      <c r="D258" s="323"/>
      <c r="E258" s="323"/>
      <c r="F258" s="312"/>
      <c r="G258" s="323"/>
      <c r="H258" s="323"/>
      <c r="I258" s="211"/>
      <c r="J258" s="211"/>
    </row>
    <row r="259" spans="1:10" x14ac:dyDescent="0.15">
      <c r="A259" s="94"/>
      <c r="B259" s="211"/>
      <c r="C259" s="323"/>
      <c r="D259" s="323"/>
      <c r="E259" s="323"/>
      <c r="F259" s="312"/>
      <c r="G259" s="323"/>
      <c r="H259" s="323"/>
      <c r="I259" s="211"/>
      <c r="J259" s="211"/>
    </row>
    <row r="260" spans="1:10" x14ac:dyDescent="0.15">
      <c r="A260" s="94"/>
      <c r="B260" s="211"/>
      <c r="C260" s="323"/>
      <c r="D260" s="323"/>
      <c r="E260" s="323"/>
      <c r="F260" s="312"/>
      <c r="G260" s="323"/>
      <c r="H260" s="323"/>
      <c r="I260" s="211"/>
      <c r="J260" s="211"/>
    </row>
    <row r="261" spans="1:10" x14ac:dyDescent="0.15">
      <c r="A261" s="94"/>
      <c r="B261" s="211"/>
      <c r="C261" s="323"/>
      <c r="D261" s="323"/>
      <c r="E261" s="323"/>
      <c r="F261" s="312"/>
      <c r="G261" s="323"/>
      <c r="H261" s="323"/>
      <c r="I261" s="211"/>
      <c r="J261" s="211"/>
    </row>
    <row r="262" spans="1:10" x14ac:dyDescent="0.15">
      <c r="A262" s="94"/>
      <c r="B262" s="211"/>
      <c r="C262" s="323"/>
      <c r="D262" s="323"/>
      <c r="E262" s="323"/>
      <c r="F262" s="312"/>
      <c r="G262" s="323"/>
      <c r="H262" s="323"/>
      <c r="I262" s="211"/>
      <c r="J262" s="211"/>
    </row>
    <row r="263" spans="1:10" x14ac:dyDescent="0.15">
      <c r="A263" s="94"/>
      <c r="B263" s="211"/>
      <c r="C263" s="323"/>
      <c r="D263" s="323"/>
      <c r="E263" s="323"/>
      <c r="F263" s="312"/>
      <c r="G263" s="323"/>
      <c r="H263" s="323"/>
      <c r="I263" s="211"/>
      <c r="J263" s="211"/>
    </row>
    <row r="264" spans="1:10" x14ac:dyDescent="0.15">
      <c r="A264" s="94"/>
      <c r="B264" s="211"/>
      <c r="C264" s="323"/>
      <c r="D264" s="323"/>
      <c r="E264" s="323"/>
      <c r="F264" s="312"/>
      <c r="G264" s="323"/>
      <c r="H264" s="323"/>
      <c r="I264" s="211"/>
      <c r="J264" s="211"/>
    </row>
    <row r="265" spans="1:10" x14ac:dyDescent="0.15">
      <c r="A265" s="94"/>
      <c r="B265" s="211"/>
      <c r="C265" s="323"/>
      <c r="D265" s="323"/>
      <c r="E265" s="323"/>
      <c r="F265" s="312"/>
      <c r="G265" s="323"/>
      <c r="H265" s="323"/>
      <c r="I265" s="211"/>
      <c r="J265" s="211"/>
    </row>
    <row r="266" spans="1:10" x14ac:dyDescent="0.15">
      <c r="A266" s="94"/>
      <c r="B266" s="211"/>
      <c r="C266" s="323"/>
      <c r="D266" s="323"/>
      <c r="E266" s="323"/>
      <c r="F266" s="312"/>
      <c r="G266" s="323"/>
      <c r="H266" s="323"/>
      <c r="I266" s="211"/>
      <c r="J266" s="211"/>
    </row>
    <row r="267" spans="1:10" x14ac:dyDescent="0.15">
      <c r="A267" s="94"/>
      <c r="B267" s="211"/>
      <c r="C267" s="323"/>
      <c r="D267" s="323"/>
      <c r="E267" s="323"/>
      <c r="F267" s="312"/>
      <c r="G267" s="323"/>
      <c r="H267" s="323"/>
      <c r="I267" s="211"/>
      <c r="J267" s="211"/>
    </row>
    <row r="268" spans="1:10" x14ac:dyDescent="0.15">
      <c r="A268" s="94"/>
      <c r="B268" s="211"/>
      <c r="C268" s="323"/>
      <c r="D268" s="323"/>
      <c r="E268" s="323"/>
      <c r="F268" s="312"/>
      <c r="G268" s="323"/>
      <c r="H268" s="323"/>
      <c r="I268" s="211"/>
      <c r="J268" s="211"/>
    </row>
    <row r="269" spans="1:10" x14ac:dyDescent="0.15">
      <c r="A269" s="94"/>
      <c r="B269" s="211"/>
      <c r="C269" s="323"/>
      <c r="D269" s="323"/>
      <c r="E269" s="323"/>
      <c r="F269" s="312"/>
      <c r="G269" s="323"/>
      <c r="H269" s="323"/>
      <c r="I269" s="211"/>
      <c r="J269" s="211"/>
    </row>
    <row r="270" spans="1:10" x14ac:dyDescent="0.15">
      <c r="A270" s="94"/>
      <c r="B270" s="211"/>
      <c r="C270" s="323"/>
      <c r="D270" s="323"/>
      <c r="E270" s="323"/>
      <c r="F270" s="312"/>
      <c r="G270" s="323"/>
      <c r="H270" s="323"/>
      <c r="I270" s="211"/>
      <c r="J270" s="211"/>
    </row>
    <row r="271" spans="1:10" x14ac:dyDescent="0.15">
      <c r="A271" s="94"/>
      <c r="B271" s="211"/>
      <c r="C271" s="323"/>
      <c r="D271" s="323"/>
      <c r="E271" s="323"/>
      <c r="F271" s="312"/>
      <c r="G271" s="323"/>
      <c r="H271" s="323"/>
      <c r="I271" s="211"/>
      <c r="J271" s="211"/>
    </row>
    <row r="272" spans="1:10" x14ac:dyDescent="0.15">
      <c r="A272" s="94"/>
      <c r="B272" s="211"/>
      <c r="C272" s="323"/>
      <c r="D272" s="323"/>
      <c r="E272" s="323"/>
      <c r="F272" s="312"/>
      <c r="G272" s="323"/>
      <c r="H272" s="323"/>
      <c r="I272" s="211"/>
      <c r="J272" s="211"/>
    </row>
    <row r="273" spans="1:10" x14ac:dyDescent="0.15">
      <c r="A273" s="94"/>
      <c r="B273" s="211"/>
      <c r="C273" s="323"/>
      <c r="D273" s="323"/>
      <c r="E273" s="323"/>
      <c r="F273" s="312"/>
      <c r="G273" s="323"/>
      <c r="H273" s="323"/>
      <c r="I273" s="211"/>
      <c r="J273" s="211"/>
    </row>
    <row r="274" spans="1:10" x14ac:dyDescent="0.15">
      <c r="A274" s="94"/>
      <c r="B274" s="211"/>
      <c r="C274" s="323"/>
      <c r="D274" s="323"/>
      <c r="E274" s="323"/>
      <c r="F274" s="312"/>
      <c r="G274" s="323"/>
      <c r="H274" s="323"/>
      <c r="I274" s="211"/>
      <c r="J274" s="211"/>
    </row>
    <row r="275" spans="1:10" x14ac:dyDescent="0.15">
      <c r="A275" s="94"/>
      <c r="B275" s="211"/>
      <c r="C275" s="323"/>
      <c r="D275" s="323"/>
      <c r="E275" s="323"/>
      <c r="F275" s="312"/>
      <c r="G275" s="323"/>
      <c r="H275" s="323"/>
      <c r="I275" s="211"/>
      <c r="J275" s="211"/>
    </row>
    <row r="276" spans="1:10" x14ac:dyDescent="0.15">
      <c r="A276" s="94"/>
      <c r="B276" s="211"/>
      <c r="C276" s="323"/>
      <c r="D276" s="323"/>
      <c r="E276" s="323"/>
      <c r="F276" s="312"/>
      <c r="G276" s="323"/>
      <c r="H276" s="323"/>
      <c r="I276" s="211"/>
      <c r="J276" s="211"/>
    </row>
    <row r="277" spans="1:10" x14ac:dyDescent="0.15">
      <c r="A277" s="94"/>
      <c r="B277" s="211"/>
      <c r="C277" s="323"/>
      <c r="D277" s="323"/>
      <c r="E277" s="323"/>
      <c r="F277" s="312"/>
      <c r="G277" s="323"/>
      <c r="H277" s="323"/>
      <c r="I277" s="211"/>
      <c r="J277" s="211"/>
    </row>
    <row r="278" spans="1:10" x14ac:dyDescent="0.15">
      <c r="A278" s="94"/>
      <c r="B278" s="211"/>
      <c r="C278" s="323"/>
      <c r="D278" s="323"/>
      <c r="E278" s="323"/>
      <c r="F278" s="312"/>
      <c r="G278" s="323"/>
      <c r="H278" s="323"/>
      <c r="I278" s="211"/>
      <c r="J278" s="211"/>
    </row>
    <row r="279" spans="1:10" x14ac:dyDescent="0.15">
      <c r="A279" s="94"/>
      <c r="B279" s="211"/>
      <c r="C279" s="323"/>
      <c r="D279" s="323"/>
      <c r="E279" s="323"/>
      <c r="F279" s="312"/>
      <c r="G279" s="323"/>
      <c r="H279" s="323"/>
      <c r="I279" s="211"/>
      <c r="J279" s="211"/>
    </row>
    <row r="280" spans="1:10" x14ac:dyDescent="0.15">
      <c r="A280" s="94"/>
      <c r="B280" s="211"/>
      <c r="C280" s="323"/>
      <c r="D280" s="323"/>
      <c r="E280" s="323"/>
      <c r="F280" s="312"/>
      <c r="G280" s="323"/>
      <c r="H280" s="323"/>
      <c r="I280" s="211"/>
      <c r="J280" s="211"/>
    </row>
    <row r="281" spans="1:10" x14ac:dyDescent="0.15">
      <c r="A281" s="94"/>
      <c r="B281" s="211"/>
      <c r="C281" s="323"/>
      <c r="D281" s="323"/>
      <c r="E281" s="323"/>
      <c r="F281" s="312"/>
      <c r="G281" s="323"/>
      <c r="H281" s="323"/>
      <c r="I281" s="211"/>
      <c r="J281" s="211"/>
    </row>
    <row r="282" spans="1:10" x14ac:dyDescent="0.15">
      <c r="A282" s="94"/>
      <c r="B282" s="211"/>
      <c r="C282" s="323"/>
      <c r="D282" s="323"/>
      <c r="E282" s="323"/>
      <c r="F282" s="312"/>
      <c r="G282" s="323"/>
      <c r="H282" s="323"/>
      <c r="I282" s="211"/>
      <c r="J282" s="211"/>
    </row>
    <row r="283" spans="1:10" x14ac:dyDescent="0.15">
      <c r="A283" s="94"/>
      <c r="B283" s="211"/>
      <c r="C283" s="323"/>
      <c r="D283" s="323"/>
      <c r="E283" s="323"/>
      <c r="F283" s="312"/>
      <c r="G283" s="323"/>
      <c r="H283" s="323"/>
      <c r="I283" s="211"/>
      <c r="J283" s="211"/>
    </row>
    <row r="284" spans="1:10" x14ac:dyDescent="0.15">
      <c r="A284" s="94"/>
      <c r="B284" s="211"/>
      <c r="C284" s="323"/>
      <c r="D284" s="323"/>
      <c r="E284" s="323"/>
      <c r="F284" s="312"/>
      <c r="G284" s="323"/>
      <c r="H284" s="323"/>
      <c r="I284" s="211"/>
      <c r="J284" s="211"/>
    </row>
    <row r="285" spans="1:10" x14ac:dyDescent="0.15">
      <c r="A285" s="94"/>
      <c r="B285" s="211"/>
      <c r="C285" s="323"/>
      <c r="D285" s="323"/>
      <c r="E285" s="323"/>
      <c r="F285" s="312"/>
      <c r="G285" s="323"/>
      <c r="H285" s="323"/>
      <c r="I285" s="211"/>
      <c r="J285" s="211"/>
    </row>
    <row r="286" spans="1:10" x14ac:dyDescent="0.15">
      <c r="A286" s="94"/>
      <c r="B286" s="211"/>
      <c r="C286" s="323"/>
      <c r="D286" s="323"/>
      <c r="E286" s="323"/>
      <c r="F286" s="312"/>
      <c r="G286" s="323"/>
      <c r="H286" s="323"/>
      <c r="I286" s="211"/>
      <c r="J286" s="211"/>
    </row>
    <row r="287" spans="1:10" x14ac:dyDescent="0.15">
      <c r="A287" s="94"/>
      <c r="B287" s="211"/>
      <c r="C287" s="323"/>
      <c r="D287" s="323"/>
      <c r="E287" s="323"/>
      <c r="F287" s="312"/>
      <c r="G287" s="323"/>
      <c r="H287" s="323"/>
      <c r="I287" s="211"/>
      <c r="J287" s="211"/>
    </row>
    <row r="288" spans="1:10" x14ac:dyDescent="0.15">
      <c r="A288" s="94"/>
      <c r="B288" s="211"/>
      <c r="C288" s="323"/>
      <c r="D288" s="323"/>
      <c r="E288" s="323"/>
      <c r="F288" s="312"/>
      <c r="G288" s="323"/>
      <c r="H288" s="323"/>
      <c r="I288" s="211"/>
      <c r="J288" s="211"/>
    </row>
    <row r="289" spans="1:10" x14ac:dyDescent="0.15">
      <c r="A289" s="94"/>
      <c r="B289" s="211"/>
      <c r="C289" s="323"/>
      <c r="D289" s="323"/>
      <c r="E289" s="323"/>
      <c r="F289" s="312"/>
      <c r="G289" s="323"/>
      <c r="H289" s="323"/>
      <c r="I289" s="211"/>
      <c r="J289" s="211"/>
    </row>
    <row r="290" spans="1:10" x14ac:dyDescent="0.15">
      <c r="A290" s="94"/>
      <c r="B290" s="211"/>
      <c r="C290" s="323"/>
      <c r="D290" s="323"/>
      <c r="E290" s="323"/>
      <c r="F290" s="312"/>
      <c r="G290" s="323"/>
      <c r="H290" s="323"/>
      <c r="I290" s="211"/>
      <c r="J290" s="211"/>
    </row>
    <row r="291" spans="1:10" x14ac:dyDescent="0.15">
      <c r="A291" s="94"/>
      <c r="B291" s="211"/>
      <c r="C291" s="323"/>
      <c r="D291" s="323"/>
      <c r="E291" s="323"/>
      <c r="F291" s="312"/>
      <c r="G291" s="323"/>
      <c r="H291" s="323"/>
      <c r="I291" s="211"/>
      <c r="J291" s="211"/>
    </row>
    <row r="292" spans="1:10" x14ac:dyDescent="0.15">
      <c r="A292" s="94"/>
      <c r="B292" s="211"/>
      <c r="C292" s="323"/>
      <c r="D292" s="323"/>
      <c r="E292" s="323"/>
      <c r="F292" s="312"/>
      <c r="G292" s="323"/>
      <c r="H292" s="323"/>
      <c r="I292" s="211"/>
      <c r="J292" s="211"/>
    </row>
    <row r="293" spans="1:10" x14ac:dyDescent="0.15">
      <c r="A293" s="94"/>
      <c r="B293" s="211"/>
      <c r="C293" s="323"/>
      <c r="D293" s="323"/>
      <c r="E293" s="323"/>
      <c r="F293" s="312"/>
      <c r="G293" s="323"/>
      <c r="H293" s="323"/>
      <c r="I293" s="211"/>
      <c r="J293" s="211"/>
    </row>
    <row r="294" spans="1:10" x14ac:dyDescent="0.15">
      <c r="A294" s="94"/>
      <c r="B294" s="211"/>
      <c r="C294" s="323"/>
      <c r="D294" s="323"/>
      <c r="E294" s="323"/>
      <c r="F294" s="312"/>
      <c r="G294" s="323"/>
      <c r="H294" s="323"/>
      <c r="I294" s="211"/>
      <c r="J294" s="211"/>
    </row>
    <row r="295" spans="1:10" x14ac:dyDescent="0.15">
      <c r="A295" s="94"/>
      <c r="B295" s="211"/>
      <c r="C295" s="323"/>
      <c r="D295" s="323"/>
      <c r="E295" s="323"/>
      <c r="F295" s="312"/>
      <c r="G295" s="323"/>
      <c r="H295" s="323"/>
      <c r="I295" s="211"/>
      <c r="J295" s="211"/>
    </row>
    <row r="296" spans="1:10" x14ac:dyDescent="0.15">
      <c r="A296" s="94"/>
      <c r="B296" s="211"/>
      <c r="C296" s="323"/>
      <c r="D296" s="323"/>
      <c r="E296" s="323"/>
      <c r="F296" s="312"/>
      <c r="G296" s="323"/>
      <c r="H296" s="323"/>
      <c r="I296" s="211"/>
      <c r="J296" s="211"/>
    </row>
    <row r="297" spans="1:10" x14ac:dyDescent="0.15">
      <c r="A297" s="94"/>
      <c r="B297" s="211"/>
      <c r="C297" s="323"/>
      <c r="D297" s="323"/>
      <c r="E297" s="323"/>
      <c r="F297" s="312"/>
      <c r="G297" s="323"/>
      <c r="H297" s="323"/>
      <c r="I297" s="211"/>
      <c r="J297" s="211"/>
    </row>
    <row r="298" spans="1:10" x14ac:dyDescent="0.15">
      <c r="A298" s="94"/>
      <c r="B298" s="211"/>
      <c r="C298" s="323"/>
      <c r="D298" s="323"/>
      <c r="E298" s="323"/>
      <c r="F298" s="312"/>
      <c r="G298" s="323"/>
      <c r="H298" s="323"/>
      <c r="I298" s="211"/>
      <c r="J298" s="211"/>
    </row>
    <row r="299" spans="1:10" x14ac:dyDescent="0.15">
      <c r="A299" s="94"/>
      <c r="B299" s="211"/>
      <c r="C299" s="323"/>
      <c r="D299" s="323"/>
      <c r="E299" s="323"/>
      <c r="F299" s="312"/>
      <c r="G299" s="323"/>
      <c r="H299" s="323"/>
      <c r="I299" s="211"/>
      <c r="J299" s="211"/>
    </row>
    <row r="300" spans="1:10" x14ac:dyDescent="0.15">
      <c r="A300" s="94"/>
      <c r="B300" s="211"/>
      <c r="C300" s="323"/>
      <c r="D300" s="323"/>
      <c r="E300" s="323"/>
      <c r="F300" s="312"/>
      <c r="G300" s="323"/>
      <c r="H300" s="323"/>
      <c r="I300" s="211"/>
      <c r="J300" s="211"/>
    </row>
    <row r="301" spans="1:10" x14ac:dyDescent="0.15">
      <c r="A301" s="94"/>
      <c r="B301" s="211"/>
      <c r="C301" s="323"/>
      <c r="D301" s="323"/>
      <c r="E301" s="323"/>
      <c r="F301" s="312"/>
      <c r="G301" s="323"/>
      <c r="H301" s="323"/>
      <c r="I301" s="211"/>
      <c r="J301" s="211"/>
    </row>
    <row r="302" spans="1:10" x14ac:dyDescent="0.15">
      <c r="A302" s="94"/>
      <c r="B302" s="211"/>
      <c r="C302" s="323"/>
      <c r="D302" s="323"/>
      <c r="E302" s="323"/>
      <c r="F302" s="312"/>
      <c r="G302" s="323"/>
      <c r="H302" s="323"/>
      <c r="I302" s="211"/>
      <c r="J302" s="211"/>
    </row>
    <row r="303" spans="1:10" x14ac:dyDescent="0.15">
      <c r="A303" s="94"/>
      <c r="B303" s="211"/>
      <c r="C303" s="323"/>
      <c r="D303" s="323"/>
      <c r="E303" s="323"/>
      <c r="F303" s="312"/>
      <c r="G303" s="323"/>
      <c r="H303" s="323"/>
      <c r="I303" s="211"/>
      <c r="J303" s="211"/>
    </row>
    <row r="304" spans="1:10" x14ac:dyDescent="0.15">
      <c r="A304" s="94"/>
      <c r="B304" s="211"/>
      <c r="C304" s="323"/>
      <c r="D304" s="323"/>
      <c r="E304" s="323"/>
      <c r="F304" s="312"/>
      <c r="G304" s="323"/>
      <c r="H304" s="323"/>
      <c r="I304" s="211"/>
      <c r="J304" s="211"/>
    </row>
    <row r="305" spans="1:10" x14ac:dyDescent="0.15">
      <c r="A305" s="94"/>
      <c r="B305" s="211"/>
      <c r="C305" s="323"/>
      <c r="D305" s="323"/>
      <c r="E305" s="323"/>
      <c r="F305" s="312"/>
      <c r="G305" s="323"/>
      <c r="H305" s="323"/>
      <c r="I305" s="211"/>
      <c r="J305" s="211"/>
    </row>
    <row r="306" spans="1:10" x14ac:dyDescent="0.15">
      <c r="A306" s="94"/>
      <c r="B306" s="211"/>
      <c r="C306" s="323"/>
      <c r="D306" s="323"/>
      <c r="E306" s="323"/>
      <c r="F306" s="312"/>
      <c r="G306" s="323"/>
      <c r="H306" s="323"/>
      <c r="I306" s="211"/>
      <c r="J306" s="211"/>
    </row>
    <row r="307" spans="1:10" x14ac:dyDescent="0.15">
      <c r="A307" s="94"/>
      <c r="B307" s="211"/>
      <c r="C307" s="323"/>
      <c r="D307" s="323"/>
      <c r="E307" s="323"/>
      <c r="F307" s="312"/>
      <c r="G307" s="323"/>
      <c r="H307" s="323"/>
      <c r="I307" s="211"/>
      <c r="J307" s="211"/>
    </row>
    <row r="308" spans="1:10" x14ac:dyDescent="0.15">
      <c r="A308" s="94"/>
      <c r="B308" s="211"/>
      <c r="C308" s="323"/>
      <c r="D308" s="323"/>
      <c r="E308" s="323"/>
      <c r="F308" s="312"/>
      <c r="G308" s="323"/>
      <c r="H308" s="323"/>
      <c r="I308" s="211"/>
      <c r="J308" s="211"/>
    </row>
    <row r="309" spans="1:10" x14ac:dyDescent="0.15">
      <c r="A309" s="94"/>
      <c r="B309" s="211"/>
      <c r="C309" s="323"/>
      <c r="D309" s="323"/>
      <c r="E309" s="323"/>
      <c r="F309" s="312"/>
      <c r="G309" s="323"/>
      <c r="H309" s="323"/>
      <c r="I309" s="211"/>
      <c r="J309" s="211"/>
    </row>
    <row r="310" spans="1:10" x14ac:dyDescent="0.15">
      <c r="A310" s="94"/>
      <c r="B310" s="211"/>
      <c r="C310" s="323"/>
      <c r="D310" s="323"/>
      <c r="E310" s="323"/>
      <c r="F310" s="312"/>
      <c r="G310" s="323"/>
      <c r="H310" s="323"/>
      <c r="I310" s="211"/>
      <c r="J310" s="211"/>
    </row>
    <row r="311" spans="1:10" x14ac:dyDescent="0.15">
      <c r="A311" s="94"/>
      <c r="B311" s="211"/>
      <c r="C311" s="323"/>
      <c r="D311" s="323"/>
      <c r="E311" s="323"/>
      <c r="F311" s="312"/>
      <c r="G311" s="323"/>
      <c r="H311" s="323"/>
      <c r="I311" s="211"/>
      <c r="J311" s="211"/>
    </row>
    <row r="312" spans="1:10" x14ac:dyDescent="0.15">
      <c r="A312" s="94"/>
      <c r="B312" s="211"/>
      <c r="C312" s="323"/>
      <c r="D312" s="323"/>
      <c r="E312" s="323"/>
      <c r="F312" s="312"/>
      <c r="G312" s="323"/>
      <c r="H312" s="323"/>
      <c r="I312" s="211"/>
      <c r="J312" s="211"/>
    </row>
    <row r="313" spans="1:10" x14ac:dyDescent="0.15">
      <c r="A313" s="94"/>
      <c r="B313" s="211"/>
      <c r="C313" s="323"/>
      <c r="D313" s="323"/>
      <c r="E313" s="323"/>
      <c r="F313" s="312"/>
      <c r="G313" s="323"/>
      <c r="H313" s="323"/>
      <c r="I313" s="211"/>
      <c r="J313" s="211"/>
    </row>
    <row r="314" spans="1:10" x14ac:dyDescent="0.15">
      <c r="A314" s="94"/>
      <c r="B314" s="211"/>
      <c r="C314" s="323"/>
      <c r="D314" s="323"/>
      <c r="E314" s="323"/>
      <c r="F314" s="312"/>
      <c r="G314" s="323"/>
      <c r="H314" s="323"/>
      <c r="I314" s="211"/>
      <c r="J314" s="211"/>
    </row>
    <row r="315" spans="1:10" x14ac:dyDescent="0.15">
      <c r="A315" s="94"/>
      <c r="B315" s="211"/>
      <c r="C315" s="323"/>
      <c r="D315" s="323"/>
      <c r="E315" s="323"/>
      <c r="F315" s="312"/>
      <c r="G315" s="323"/>
      <c r="H315" s="323"/>
      <c r="I315" s="211"/>
      <c r="J315" s="211"/>
    </row>
    <row r="316" spans="1:10" x14ac:dyDescent="0.15">
      <c r="A316" s="94"/>
      <c r="B316" s="211"/>
      <c r="C316" s="323"/>
      <c r="D316" s="323"/>
      <c r="E316" s="323"/>
      <c r="F316" s="312"/>
      <c r="G316" s="323"/>
      <c r="H316" s="323"/>
      <c r="I316" s="211"/>
      <c r="J316" s="211"/>
    </row>
    <row r="317" spans="1:10" x14ac:dyDescent="0.15">
      <c r="A317" s="94"/>
      <c r="B317" s="211"/>
      <c r="C317" s="323"/>
      <c r="D317" s="323"/>
      <c r="E317" s="323"/>
      <c r="F317" s="312"/>
      <c r="G317" s="323"/>
      <c r="H317" s="323"/>
      <c r="I317" s="211"/>
      <c r="J317" s="211"/>
    </row>
    <row r="318" spans="1:10" x14ac:dyDescent="0.15">
      <c r="A318" s="94"/>
      <c r="B318" s="211"/>
      <c r="C318" s="323"/>
      <c r="D318" s="323"/>
      <c r="E318" s="323"/>
      <c r="F318" s="312"/>
      <c r="G318" s="323"/>
      <c r="H318" s="323"/>
      <c r="I318" s="211"/>
      <c r="J318" s="211"/>
    </row>
    <row r="319" spans="1:10" x14ac:dyDescent="0.15">
      <c r="A319" s="94"/>
      <c r="B319" s="211"/>
      <c r="C319" s="323"/>
      <c r="D319" s="323"/>
      <c r="E319" s="323"/>
      <c r="F319" s="312"/>
      <c r="G319" s="323"/>
      <c r="H319" s="323"/>
      <c r="I319" s="211"/>
      <c r="J319" s="211"/>
    </row>
    <row r="320" spans="1:10" x14ac:dyDescent="0.15">
      <c r="A320" s="94"/>
      <c r="B320" s="211"/>
      <c r="C320" s="323"/>
      <c r="D320" s="323"/>
      <c r="E320" s="323"/>
      <c r="F320" s="312"/>
      <c r="G320" s="323"/>
      <c r="H320" s="323"/>
      <c r="I320" s="211"/>
      <c r="J320" s="211"/>
    </row>
    <row r="321" spans="1:10" x14ac:dyDescent="0.15">
      <c r="A321" s="94"/>
      <c r="B321" s="211"/>
      <c r="C321" s="323"/>
      <c r="D321" s="323"/>
      <c r="E321" s="323"/>
      <c r="F321" s="312"/>
      <c r="G321" s="323"/>
      <c r="H321" s="323"/>
      <c r="I321" s="211"/>
      <c r="J321" s="211"/>
    </row>
    <row r="322" spans="1:10" x14ac:dyDescent="0.15">
      <c r="A322" s="94"/>
      <c r="B322" s="211"/>
      <c r="C322" s="323"/>
      <c r="D322" s="323"/>
      <c r="E322" s="323"/>
      <c r="F322" s="312"/>
      <c r="G322" s="323"/>
      <c r="H322" s="323"/>
      <c r="I322" s="211"/>
      <c r="J322" s="211"/>
    </row>
    <row r="323" spans="1:10" x14ac:dyDescent="0.15">
      <c r="A323" s="94"/>
      <c r="B323" s="211"/>
      <c r="C323" s="323"/>
      <c r="D323" s="323"/>
      <c r="E323" s="323"/>
      <c r="F323" s="312"/>
      <c r="G323" s="323"/>
      <c r="H323" s="323"/>
      <c r="I323" s="211"/>
      <c r="J323" s="211"/>
    </row>
    <row r="324" spans="1:10" x14ac:dyDescent="0.15">
      <c r="A324" s="94"/>
      <c r="B324" s="211"/>
      <c r="C324" s="323"/>
      <c r="D324" s="323"/>
      <c r="E324" s="323"/>
      <c r="F324" s="312"/>
      <c r="G324" s="323"/>
      <c r="H324" s="323"/>
      <c r="I324" s="211"/>
      <c r="J324" s="211"/>
    </row>
    <row r="325" spans="1:10" x14ac:dyDescent="0.15">
      <c r="A325" s="94"/>
      <c r="B325" s="211"/>
      <c r="C325" s="323"/>
      <c r="D325" s="323"/>
      <c r="E325" s="323"/>
      <c r="F325" s="312"/>
      <c r="G325" s="323"/>
      <c r="H325" s="323"/>
      <c r="I325" s="211"/>
      <c r="J325" s="211"/>
    </row>
    <row r="326" spans="1:10" x14ac:dyDescent="0.15">
      <c r="A326" s="94"/>
      <c r="B326" s="211"/>
      <c r="C326" s="323"/>
      <c r="D326" s="323"/>
      <c r="E326" s="323"/>
      <c r="F326" s="312"/>
      <c r="G326" s="323"/>
      <c r="H326" s="323"/>
      <c r="I326" s="211"/>
      <c r="J326" s="211"/>
    </row>
    <row r="327" spans="1:10" x14ac:dyDescent="0.15">
      <c r="A327" s="94"/>
      <c r="B327" s="211"/>
      <c r="C327" s="323"/>
      <c r="D327" s="323"/>
      <c r="E327" s="323"/>
      <c r="F327" s="312"/>
      <c r="G327" s="323"/>
      <c r="H327" s="323"/>
      <c r="I327" s="211"/>
      <c r="J327" s="211"/>
    </row>
    <row r="328" spans="1:10" x14ac:dyDescent="0.15">
      <c r="A328" s="94"/>
      <c r="B328" s="211"/>
      <c r="C328" s="323"/>
      <c r="D328" s="323"/>
      <c r="E328" s="323"/>
      <c r="F328" s="312"/>
      <c r="G328" s="323"/>
      <c r="H328" s="323"/>
      <c r="I328" s="211"/>
      <c r="J328" s="211"/>
    </row>
    <row r="329" spans="1:10" x14ac:dyDescent="0.15">
      <c r="A329" s="94"/>
      <c r="B329" s="211"/>
      <c r="C329" s="323"/>
      <c r="D329" s="323"/>
      <c r="E329" s="323"/>
      <c r="F329" s="312"/>
      <c r="G329" s="323"/>
      <c r="H329" s="323"/>
      <c r="I329" s="211"/>
      <c r="J329" s="211"/>
    </row>
    <row r="330" spans="1:10" x14ac:dyDescent="0.15">
      <c r="A330" s="94"/>
      <c r="B330" s="211"/>
      <c r="C330" s="323"/>
      <c r="D330" s="323"/>
      <c r="E330" s="323"/>
      <c r="F330" s="312"/>
      <c r="G330" s="323"/>
      <c r="H330" s="323"/>
      <c r="I330" s="211"/>
      <c r="J330" s="211"/>
    </row>
    <row r="331" spans="1:10" x14ac:dyDescent="0.15">
      <c r="A331" s="94"/>
      <c r="B331" s="211"/>
      <c r="C331" s="323"/>
      <c r="D331" s="323"/>
      <c r="E331" s="323"/>
      <c r="F331" s="312"/>
      <c r="G331" s="323"/>
      <c r="H331" s="323"/>
      <c r="I331" s="211"/>
      <c r="J331" s="211"/>
    </row>
    <row r="332" spans="1:10" x14ac:dyDescent="0.15">
      <c r="A332" s="94"/>
      <c r="B332" s="211"/>
      <c r="C332" s="323"/>
      <c r="D332" s="323"/>
      <c r="E332" s="323"/>
      <c r="F332" s="312"/>
      <c r="G332" s="323"/>
      <c r="H332" s="323"/>
      <c r="I332" s="211"/>
      <c r="J332" s="211"/>
    </row>
    <row r="333" spans="1:10" x14ac:dyDescent="0.15">
      <c r="A333" s="94"/>
      <c r="B333" s="211"/>
      <c r="C333" s="323"/>
      <c r="D333" s="323"/>
      <c r="E333" s="323"/>
      <c r="F333" s="312"/>
      <c r="G333" s="323"/>
      <c r="H333" s="323"/>
      <c r="I333" s="211"/>
      <c r="J333" s="211"/>
    </row>
    <row r="334" spans="1:10" x14ac:dyDescent="0.15">
      <c r="A334" s="94"/>
      <c r="B334" s="211"/>
      <c r="C334" s="323"/>
      <c r="D334" s="323"/>
      <c r="E334" s="323"/>
      <c r="F334" s="312"/>
      <c r="G334" s="323"/>
      <c r="H334" s="323"/>
      <c r="I334" s="211"/>
      <c r="J334" s="211"/>
    </row>
    <row r="335" spans="1:10" x14ac:dyDescent="0.15">
      <c r="A335" s="94"/>
      <c r="B335" s="211"/>
      <c r="C335" s="323"/>
      <c r="D335" s="323"/>
      <c r="E335" s="323"/>
      <c r="F335" s="312"/>
      <c r="G335" s="323"/>
      <c r="H335" s="323"/>
      <c r="I335" s="211"/>
      <c r="J335" s="211"/>
    </row>
    <row r="336" spans="1:10" x14ac:dyDescent="0.15">
      <c r="A336" s="94"/>
      <c r="B336" s="211"/>
      <c r="C336" s="323"/>
      <c r="D336" s="323"/>
      <c r="E336" s="323"/>
      <c r="F336" s="312"/>
      <c r="G336" s="323"/>
      <c r="H336" s="323"/>
      <c r="I336" s="211"/>
      <c r="J336" s="211"/>
    </row>
    <row r="337" spans="1:10" x14ac:dyDescent="0.15">
      <c r="A337" s="94"/>
      <c r="B337" s="211"/>
      <c r="C337" s="323"/>
      <c r="D337" s="323"/>
      <c r="E337" s="323"/>
      <c r="F337" s="312"/>
      <c r="G337" s="323"/>
      <c r="H337" s="323"/>
      <c r="I337" s="211"/>
      <c r="J337" s="211"/>
    </row>
    <row r="338" spans="1:10" x14ac:dyDescent="0.15">
      <c r="A338" s="94"/>
      <c r="B338" s="211"/>
      <c r="C338" s="323"/>
      <c r="D338" s="323"/>
      <c r="E338" s="323"/>
      <c r="F338" s="312"/>
      <c r="G338" s="323"/>
      <c r="H338" s="323"/>
      <c r="I338" s="211"/>
      <c r="J338" s="211"/>
    </row>
    <row r="339" spans="1:10" x14ac:dyDescent="0.15">
      <c r="A339" s="94"/>
      <c r="B339" s="211"/>
      <c r="C339" s="323"/>
      <c r="D339" s="323"/>
      <c r="E339" s="323"/>
      <c r="F339" s="312"/>
      <c r="G339" s="323"/>
      <c r="H339" s="323"/>
      <c r="I339" s="211"/>
      <c r="J339" s="211"/>
    </row>
    <row r="340" spans="1:10" x14ac:dyDescent="0.15">
      <c r="A340" s="94"/>
      <c r="B340" s="211"/>
      <c r="C340" s="323"/>
      <c r="D340" s="323"/>
      <c r="E340" s="323"/>
      <c r="F340" s="312"/>
      <c r="G340" s="323"/>
      <c r="H340" s="323"/>
      <c r="I340" s="211"/>
      <c r="J340" s="211"/>
    </row>
    <row r="341" spans="1:10" x14ac:dyDescent="0.15">
      <c r="A341" s="94"/>
      <c r="B341" s="211"/>
      <c r="C341" s="323"/>
      <c r="D341" s="323"/>
      <c r="E341" s="323"/>
      <c r="F341" s="312"/>
      <c r="G341" s="323"/>
      <c r="H341" s="323"/>
      <c r="I341" s="211"/>
      <c r="J341" s="211"/>
    </row>
    <row r="342" spans="1:10" x14ac:dyDescent="0.15">
      <c r="A342" s="94"/>
      <c r="B342" s="211"/>
      <c r="C342" s="323"/>
      <c r="D342" s="323"/>
      <c r="E342" s="323"/>
      <c r="F342" s="312"/>
      <c r="G342" s="323"/>
      <c r="H342" s="323"/>
      <c r="I342" s="211"/>
      <c r="J342" s="211"/>
    </row>
    <row r="343" spans="1:10" x14ac:dyDescent="0.15">
      <c r="A343" s="94"/>
      <c r="B343" s="211"/>
      <c r="C343" s="323"/>
      <c r="D343" s="323"/>
      <c r="E343" s="323"/>
      <c r="F343" s="312"/>
      <c r="G343" s="323"/>
      <c r="H343" s="323"/>
      <c r="I343" s="211"/>
      <c r="J343" s="211"/>
    </row>
    <row r="344" spans="1:10" x14ac:dyDescent="0.15">
      <c r="A344" s="94"/>
      <c r="B344" s="211"/>
      <c r="C344" s="323"/>
      <c r="D344" s="323"/>
      <c r="E344" s="323"/>
      <c r="F344" s="312"/>
      <c r="G344" s="323"/>
      <c r="H344" s="323"/>
      <c r="I344" s="211"/>
      <c r="J344" s="211"/>
    </row>
    <row r="345" spans="1:10" x14ac:dyDescent="0.15">
      <c r="A345" s="94"/>
      <c r="B345" s="211"/>
      <c r="C345" s="323"/>
      <c r="D345" s="323"/>
      <c r="E345" s="323"/>
      <c r="F345" s="312"/>
      <c r="G345" s="323"/>
      <c r="H345" s="323"/>
      <c r="I345" s="211"/>
      <c r="J345" s="211"/>
    </row>
    <row r="346" spans="1:10" x14ac:dyDescent="0.15">
      <c r="A346" s="94"/>
      <c r="B346" s="211"/>
      <c r="C346" s="323"/>
      <c r="D346" s="323"/>
      <c r="E346" s="323"/>
      <c r="F346" s="312"/>
      <c r="G346" s="323"/>
      <c r="H346" s="323"/>
      <c r="I346" s="211"/>
      <c r="J346" s="211"/>
    </row>
    <row r="347" spans="1:10" x14ac:dyDescent="0.15">
      <c r="A347" s="94"/>
      <c r="B347" s="211"/>
      <c r="C347" s="323"/>
      <c r="D347" s="323"/>
      <c r="E347" s="323"/>
      <c r="F347" s="312"/>
      <c r="G347" s="323"/>
      <c r="H347" s="323"/>
      <c r="I347" s="211"/>
      <c r="J347" s="211"/>
    </row>
    <row r="348" spans="1:10" x14ac:dyDescent="0.15">
      <c r="A348" s="94"/>
      <c r="B348" s="211"/>
      <c r="C348" s="323"/>
      <c r="D348" s="323"/>
      <c r="E348" s="323"/>
      <c r="F348" s="312"/>
      <c r="G348" s="323"/>
      <c r="H348" s="323"/>
      <c r="I348" s="211"/>
      <c r="J348" s="211"/>
    </row>
    <row r="349" spans="1:10" x14ac:dyDescent="0.15">
      <c r="A349" s="94"/>
      <c r="B349" s="211"/>
      <c r="C349" s="323"/>
      <c r="D349" s="323"/>
      <c r="E349" s="323"/>
      <c r="F349" s="312"/>
      <c r="G349" s="323"/>
      <c r="H349" s="323"/>
      <c r="I349" s="211"/>
      <c r="J349" s="211"/>
    </row>
    <row r="350" spans="1:10" x14ac:dyDescent="0.15">
      <c r="A350" s="94"/>
      <c r="B350" s="211"/>
      <c r="C350" s="323"/>
      <c r="D350" s="323"/>
      <c r="E350" s="323"/>
      <c r="F350" s="312"/>
      <c r="G350" s="323"/>
      <c r="H350" s="323"/>
      <c r="I350" s="211"/>
      <c r="J350" s="211"/>
    </row>
    <row r="351" spans="1:10" x14ac:dyDescent="0.15">
      <c r="A351" s="94"/>
      <c r="B351" s="211"/>
      <c r="C351" s="323"/>
      <c r="D351" s="323"/>
      <c r="E351" s="323"/>
      <c r="F351" s="312"/>
      <c r="G351" s="323"/>
      <c r="H351" s="323"/>
      <c r="I351" s="211"/>
      <c r="J351" s="211"/>
    </row>
    <row r="352" spans="1:10" x14ac:dyDescent="0.15">
      <c r="A352" s="94"/>
      <c r="B352" s="211"/>
      <c r="C352" s="323"/>
      <c r="D352" s="323"/>
      <c r="E352" s="323"/>
      <c r="F352" s="312"/>
      <c r="G352" s="323"/>
      <c r="H352" s="323"/>
      <c r="I352" s="211"/>
      <c r="J352" s="211"/>
    </row>
    <row r="353" spans="1:10" x14ac:dyDescent="0.15">
      <c r="A353" s="94"/>
      <c r="B353" s="211"/>
      <c r="C353" s="323"/>
      <c r="D353" s="323"/>
      <c r="E353" s="323"/>
      <c r="F353" s="312"/>
      <c r="G353" s="323"/>
      <c r="H353" s="323"/>
      <c r="I353" s="211"/>
      <c r="J353" s="211"/>
    </row>
    <row r="354" spans="1:10" x14ac:dyDescent="0.15">
      <c r="A354" s="94"/>
      <c r="B354" s="211"/>
      <c r="C354" s="323"/>
      <c r="D354" s="323"/>
      <c r="E354" s="323"/>
      <c r="F354" s="312"/>
      <c r="G354" s="323"/>
      <c r="H354" s="323"/>
      <c r="I354" s="211"/>
      <c r="J354" s="211"/>
    </row>
    <row r="355" spans="1:10" x14ac:dyDescent="0.15">
      <c r="A355" s="94"/>
      <c r="B355" s="211"/>
      <c r="C355" s="323"/>
      <c r="D355" s="323"/>
      <c r="E355" s="323"/>
      <c r="F355" s="312"/>
      <c r="G355" s="323"/>
      <c r="H355" s="323"/>
      <c r="I355" s="211"/>
      <c r="J355" s="211"/>
    </row>
    <row r="356" spans="1:10" x14ac:dyDescent="0.15">
      <c r="A356" s="94"/>
      <c r="B356" s="211"/>
      <c r="C356" s="323"/>
      <c r="D356" s="323"/>
      <c r="E356" s="323"/>
      <c r="F356" s="312"/>
      <c r="G356" s="323"/>
      <c r="H356" s="323"/>
      <c r="I356" s="211"/>
      <c r="J356" s="211"/>
    </row>
    <row r="357" spans="1:10" x14ac:dyDescent="0.15">
      <c r="A357" s="94"/>
      <c r="B357" s="211"/>
      <c r="C357" s="323"/>
      <c r="D357" s="323"/>
      <c r="E357" s="323"/>
      <c r="F357" s="312"/>
      <c r="G357" s="323"/>
      <c r="H357" s="323"/>
      <c r="I357" s="211"/>
      <c r="J357" s="211"/>
    </row>
    <row r="358" spans="1:10" x14ac:dyDescent="0.15">
      <c r="A358" s="94"/>
      <c r="B358" s="211"/>
      <c r="C358" s="323"/>
      <c r="D358" s="323"/>
      <c r="E358" s="323"/>
      <c r="F358" s="312"/>
      <c r="G358" s="323"/>
      <c r="H358" s="323"/>
      <c r="I358" s="211"/>
      <c r="J358" s="211"/>
    </row>
    <row r="359" spans="1:10" x14ac:dyDescent="0.15">
      <c r="A359" s="94"/>
      <c r="B359" s="211"/>
      <c r="C359" s="323"/>
      <c r="D359" s="323"/>
      <c r="E359" s="323"/>
      <c r="F359" s="312"/>
      <c r="G359" s="323"/>
      <c r="H359" s="323"/>
      <c r="I359" s="211"/>
      <c r="J359" s="211"/>
    </row>
    <row r="360" spans="1:10" x14ac:dyDescent="0.15">
      <c r="A360" s="94"/>
      <c r="B360" s="211"/>
      <c r="C360" s="323"/>
      <c r="D360" s="323"/>
      <c r="E360" s="323"/>
      <c r="F360" s="312"/>
      <c r="G360" s="323"/>
      <c r="H360" s="323"/>
      <c r="I360" s="211"/>
      <c r="J360" s="211"/>
    </row>
    <row r="361" spans="1:10" x14ac:dyDescent="0.15">
      <c r="A361" s="94"/>
      <c r="B361" s="211"/>
      <c r="C361" s="323"/>
      <c r="D361" s="323"/>
      <c r="E361" s="323"/>
      <c r="F361" s="312"/>
      <c r="G361" s="323"/>
      <c r="H361" s="323"/>
      <c r="I361" s="211"/>
      <c r="J361" s="211"/>
    </row>
    <row r="362" spans="1:10" x14ac:dyDescent="0.15">
      <c r="A362" s="94"/>
      <c r="B362" s="211"/>
      <c r="C362" s="323"/>
      <c r="D362" s="323"/>
      <c r="E362" s="323"/>
      <c r="F362" s="312"/>
      <c r="G362" s="323"/>
      <c r="H362" s="323"/>
      <c r="I362" s="211"/>
      <c r="J362" s="211"/>
    </row>
    <row r="363" spans="1:10" x14ac:dyDescent="0.15">
      <c r="A363" s="94"/>
      <c r="B363" s="211"/>
      <c r="C363" s="323"/>
      <c r="D363" s="323"/>
      <c r="E363" s="323"/>
      <c r="F363" s="312"/>
      <c r="G363" s="323"/>
      <c r="H363" s="323"/>
      <c r="I363" s="211"/>
      <c r="J363" s="211"/>
    </row>
    <row r="364" spans="1:10" x14ac:dyDescent="0.15">
      <c r="A364" s="94"/>
      <c r="B364" s="211"/>
      <c r="C364" s="323"/>
      <c r="D364" s="323"/>
      <c r="E364" s="323"/>
      <c r="F364" s="312"/>
      <c r="G364" s="323"/>
      <c r="H364" s="323"/>
      <c r="I364" s="211"/>
      <c r="J364" s="211"/>
    </row>
    <row r="365" spans="1:10" x14ac:dyDescent="0.15">
      <c r="A365" s="94"/>
      <c r="B365" s="211"/>
      <c r="C365" s="323"/>
      <c r="D365" s="323"/>
      <c r="E365" s="323"/>
      <c r="F365" s="312"/>
      <c r="G365" s="323"/>
      <c r="H365" s="323"/>
      <c r="I365" s="211"/>
      <c r="J365" s="211"/>
    </row>
    <row r="366" spans="1:10" x14ac:dyDescent="0.15">
      <c r="A366" s="94"/>
      <c r="B366" s="211"/>
      <c r="C366" s="323"/>
      <c r="D366" s="323"/>
      <c r="E366" s="323"/>
      <c r="F366" s="312"/>
      <c r="G366" s="323"/>
      <c r="H366" s="323"/>
      <c r="I366" s="211"/>
      <c r="J366" s="211"/>
    </row>
    <row r="367" spans="1:10" x14ac:dyDescent="0.15">
      <c r="A367" s="94"/>
      <c r="B367" s="211"/>
      <c r="C367" s="323"/>
      <c r="D367" s="323"/>
      <c r="E367" s="323"/>
      <c r="F367" s="312"/>
      <c r="G367" s="323"/>
      <c r="H367" s="323"/>
      <c r="I367" s="211"/>
      <c r="J367" s="211"/>
    </row>
    <row r="368" spans="1:10" x14ac:dyDescent="0.15">
      <c r="A368" s="94"/>
      <c r="B368" s="211"/>
      <c r="C368" s="323"/>
      <c r="D368" s="323"/>
      <c r="E368" s="323"/>
      <c r="F368" s="312"/>
      <c r="G368" s="323"/>
      <c r="H368" s="323"/>
      <c r="I368" s="211"/>
      <c r="J368" s="211"/>
    </row>
    <row r="369" spans="1:10" x14ac:dyDescent="0.15">
      <c r="A369" s="94"/>
      <c r="B369" s="211"/>
      <c r="C369" s="323"/>
      <c r="D369" s="323"/>
      <c r="E369" s="323"/>
      <c r="F369" s="312"/>
      <c r="G369" s="323"/>
      <c r="H369" s="323"/>
      <c r="I369" s="211"/>
      <c r="J369" s="211"/>
    </row>
    <row r="370" spans="1:10" x14ac:dyDescent="0.15">
      <c r="A370" s="94"/>
      <c r="B370" s="211"/>
      <c r="C370" s="323"/>
      <c r="D370" s="323"/>
      <c r="E370" s="323"/>
      <c r="F370" s="312"/>
      <c r="G370" s="323"/>
      <c r="H370" s="323"/>
      <c r="I370" s="211"/>
      <c r="J370" s="211"/>
    </row>
    <row r="371" spans="1:10" x14ac:dyDescent="0.15">
      <c r="A371" s="94"/>
      <c r="B371" s="211"/>
      <c r="C371" s="323"/>
      <c r="D371" s="323"/>
      <c r="E371" s="323"/>
      <c r="F371" s="312"/>
      <c r="G371" s="323"/>
      <c r="H371" s="323"/>
      <c r="I371" s="211"/>
      <c r="J371" s="211"/>
    </row>
    <row r="372" spans="1:10" x14ac:dyDescent="0.15">
      <c r="A372" s="94"/>
      <c r="B372" s="211"/>
      <c r="C372" s="323"/>
      <c r="D372" s="323"/>
      <c r="E372" s="323"/>
      <c r="F372" s="312"/>
      <c r="G372" s="323"/>
      <c r="H372" s="323"/>
      <c r="I372" s="211"/>
      <c r="J372" s="211"/>
    </row>
    <row r="373" spans="1:10" x14ac:dyDescent="0.15">
      <c r="A373" s="94"/>
      <c r="B373" s="211"/>
      <c r="C373" s="323"/>
      <c r="D373" s="323"/>
      <c r="E373" s="323"/>
      <c r="F373" s="312"/>
      <c r="G373" s="323"/>
      <c r="H373" s="323"/>
      <c r="I373" s="211"/>
      <c r="J373" s="211"/>
    </row>
    <row r="374" spans="1:10" x14ac:dyDescent="0.15">
      <c r="A374" s="94"/>
      <c r="B374" s="211"/>
      <c r="C374" s="323"/>
      <c r="D374" s="323"/>
      <c r="E374" s="323"/>
      <c r="F374" s="312"/>
      <c r="G374" s="323"/>
      <c r="H374" s="323"/>
      <c r="I374" s="211"/>
      <c r="J374" s="211"/>
    </row>
    <row r="375" spans="1:10" x14ac:dyDescent="0.15">
      <c r="A375" s="94"/>
      <c r="B375" s="211"/>
      <c r="C375" s="323"/>
      <c r="D375" s="323"/>
      <c r="E375" s="323"/>
      <c r="F375" s="312"/>
      <c r="G375" s="323"/>
      <c r="H375" s="323"/>
      <c r="I375" s="211"/>
      <c r="J375" s="211"/>
    </row>
    <row r="376" spans="1:10" x14ac:dyDescent="0.15">
      <c r="A376" s="94"/>
      <c r="B376" s="211"/>
      <c r="C376" s="323"/>
      <c r="D376" s="323"/>
      <c r="E376" s="323"/>
      <c r="F376" s="312"/>
      <c r="G376" s="323"/>
      <c r="H376" s="323"/>
      <c r="I376" s="211"/>
      <c r="J376" s="211"/>
    </row>
    <row r="377" spans="1:10" x14ac:dyDescent="0.15">
      <c r="A377" s="94"/>
      <c r="B377" s="211"/>
      <c r="C377" s="323"/>
      <c r="D377" s="323"/>
      <c r="E377" s="323"/>
      <c r="F377" s="312"/>
      <c r="G377" s="323"/>
      <c r="H377" s="323"/>
      <c r="I377" s="211"/>
      <c r="J377" s="211"/>
    </row>
    <row r="378" spans="1:10" x14ac:dyDescent="0.15">
      <c r="A378" s="94"/>
      <c r="B378" s="211"/>
      <c r="C378" s="323"/>
      <c r="D378" s="323"/>
      <c r="E378" s="323"/>
      <c r="F378" s="312"/>
      <c r="G378" s="323"/>
      <c r="H378" s="323"/>
      <c r="I378" s="211"/>
      <c r="J378" s="211"/>
    </row>
    <row r="379" spans="1:10" x14ac:dyDescent="0.15">
      <c r="A379" s="94"/>
      <c r="B379" s="211"/>
      <c r="C379" s="323"/>
      <c r="D379" s="323"/>
      <c r="E379" s="323"/>
      <c r="F379" s="312"/>
      <c r="G379" s="323"/>
      <c r="H379" s="323"/>
      <c r="I379" s="211"/>
      <c r="J379" s="211"/>
    </row>
    <row r="380" spans="1:10" x14ac:dyDescent="0.15">
      <c r="A380" s="94"/>
      <c r="B380" s="211"/>
      <c r="C380" s="323"/>
      <c r="D380" s="323"/>
      <c r="E380" s="323"/>
      <c r="F380" s="312"/>
      <c r="G380" s="323"/>
      <c r="H380" s="323"/>
      <c r="I380" s="211"/>
      <c r="J380" s="211"/>
    </row>
    <row r="381" spans="1:10" x14ac:dyDescent="0.15">
      <c r="A381" s="94"/>
      <c r="B381" s="211"/>
      <c r="C381" s="323"/>
      <c r="D381" s="323"/>
      <c r="E381" s="323"/>
      <c r="F381" s="312"/>
      <c r="G381" s="323"/>
      <c r="H381" s="323"/>
      <c r="I381" s="211"/>
      <c r="J381" s="211"/>
    </row>
    <row r="382" spans="1:10" x14ac:dyDescent="0.15">
      <c r="A382" s="94"/>
      <c r="B382" s="211"/>
      <c r="C382" s="323"/>
      <c r="D382" s="323"/>
      <c r="E382" s="323"/>
      <c r="F382" s="312"/>
      <c r="G382" s="323"/>
      <c r="H382" s="323"/>
      <c r="I382" s="211"/>
      <c r="J382" s="211"/>
    </row>
    <row r="383" spans="1:10" x14ac:dyDescent="0.15">
      <c r="A383" s="94"/>
      <c r="B383" s="211"/>
      <c r="C383" s="323"/>
      <c r="D383" s="323"/>
      <c r="E383" s="323"/>
      <c r="F383" s="312"/>
      <c r="G383" s="323"/>
      <c r="H383" s="323"/>
      <c r="I383" s="211"/>
      <c r="J383" s="211"/>
    </row>
    <row r="384" spans="1:10" x14ac:dyDescent="0.15">
      <c r="A384" s="94"/>
      <c r="B384" s="211"/>
      <c r="C384" s="323"/>
      <c r="D384" s="323"/>
      <c r="E384" s="323"/>
      <c r="F384" s="312"/>
      <c r="G384" s="323"/>
      <c r="H384" s="323"/>
      <c r="I384" s="211"/>
      <c r="J384" s="211"/>
    </row>
    <row r="385" spans="1:10" x14ac:dyDescent="0.15">
      <c r="A385" s="94"/>
      <c r="B385" s="211"/>
      <c r="C385" s="323"/>
      <c r="D385" s="323"/>
      <c r="E385" s="323"/>
      <c r="F385" s="312"/>
      <c r="G385" s="323"/>
      <c r="H385" s="323"/>
      <c r="I385" s="211"/>
      <c r="J385" s="211"/>
    </row>
    <row r="386" spans="1:10" x14ac:dyDescent="0.15">
      <c r="A386" s="94"/>
      <c r="B386" s="211"/>
      <c r="C386" s="323"/>
      <c r="D386" s="323"/>
      <c r="E386" s="323"/>
      <c r="F386" s="312"/>
      <c r="G386" s="323"/>
      <c r="H386" s="323"/>
      <c r="I386" s="211"/>
      <c r="J386" s="211"/>
    </row>
    <row r="387" spans="1:10" x14ac:dyDescent="0.15">
      <c r="A387" s="94"/>
      <c r="B387" s="211"/>
      <c r="C387" s="323"/>
      <c r="D387" s="323"/>
      <c r="E387" s="323"/>
      <c r="F387" s="312"/>
      <c r="G387" s="323"/>
      <c r="H387" s="323"/>
      <c r="I387" s="211"/>
      <c r="J387" s="211"/>
    </row>
    <row r="388" spans="1:10" x14ac:dyDescent="0.15">
      <c r="A388" s="94"/>
      <c r="B388" s="211"/>
      <c r="C388" s="323"/>
      <c r="D388" s="323"/>
      <c r="E388" s="323"/>
      <c r="F388" s="312"/>
      <c r="G388" s="323"/>
      <c r="H388" s="323"/>
      <c r="I388" s="211"/>
      <c r="J388" s="211"/>
    </row>
    <row r="389" spans="1:10" x14ac:dyDescent="0.15">
      <c r="A389" s="94"/>
      <c r="B389" s="211"/>
      <c r="C389" s="323"/>
      <c r="D389" s="323"/>
      <c r="E389" s="323"/>
      <c r="F389" s="312"/>
      <c r="G389" s="323"/>
      <c r="H389" s="323"/>
      <c r="I389" s="211"/>
      <c r="J389" s="211"/>
    </row>
    <row r="390" spans="1:10" x14ac:dyDescent="0.15">
      <c r="A390" s="94"/>
      <c r="B390" s="211"/>
      <c r="C390" s="323"/>
      <c r="D390" s="323"/>
      <c r="E390" s="323"/>
      <c r="F390" s="312"/>
      <c r="G390" s="323"/>
      <c r="H390" s="323"/>
      <c r="I390" s="211"/>
      <c r="J390" s="211"/>
    </row>
    <row r="391" spans="1:10" x14ac:dyDescent="0.15">
      <c r="A391" s="94"/>
      <c r="B391" s="211"/>
      <c r="C391" s="323"/>
      <c r="D391" s="323"/>
      <c r="E391" s="323"/>
      <c r="F391" s="312"/>
      <c r="G391" s="323"/>
      <c r="H391" s="323"/>
      <c r="I391" s="211"/>
      <c r="J391" s="211"/>
    </row>
    <row r="392" spans="1:10" x14ac:dyDescent="0.15">
      <c r="A392" s="94"/>
      <c r="B392" s="211"/>
      <c r="C392" s="323"/>
      <c r="D392" s="323"/>
      <c r="E392" s="323"/>
      <c r="F392" s="312"/>
      <c r="G392" s="323"/>
      <c r="H392" s="323"/>
      <c r="I392" s="211"/>
      <c r="J392" s="211"/>
    </row>
    <row r="393" spans="1:10" x14ac:dyDescent="0.15">
      <c r="A393" s="94"/>
      <c r="B393" s="211"/>
      <c r="C393" s="323"/>
      <c r="D393" s="323"/>
      <c r="E393" s="323"/>
      <c r="F393" s="312"/>
      <c r="G393" s="323"/>
      <c r="H393" s="323"/>
      <c r="I393" s="211"/>
      <c r="J393" s="211"/>
    </row>
    <row r="394" spans="1:10" x14ac:dyDescent="0.15">
      <c r="A394" s="94"/>
      <c r="B394" s="211"/>
      <c r="C394" s="323"/>
      <c r="D394" s="323"/>
      <c r="E394" s="323"/>
      <c r="F394" s="312"/>
      <c r="G394" s="323"/>
      <c r="H394" s="323"/>
      <c r="I394" s="211"/>
      <c r="J394" s="211"/>
    </row>
    <row r="395" spans="1:10" x14ac:dyDescent="0.15">
      <c r="A395" s="94"/>
      <c r="B395" s="211"/>
      <c r="C395" s="323"/>
      <c r="D395" s="323"/>
      <c r="E395" s="323"/>
      <c r="F395" s="312"/>
      <c r="G395" s="323"/>
      <c r="H395" s="323"/>
      <c r="I395" s="211"/>
      <c r="J395" s="211"/>
    </row>
    <row r="396" spans="1:10" x14ac:dyDescent="0.15">
      <c r="A396" s="94"/>
      <c r="B396" s="211"/>
      <c r="C396" s="323"/>
      <c r="D396" s="323"/>
      <c r="E396" s="323"/>
      <c r="F396" s="312"/>
      <c r="G396" s="323"/>
      <c r="H396" s="323"/>
      <c r="I396" s="211"/>
      <c r="J396" s="211"/>
    </row>
    <row r="397" spans="1:10" x14ac:dyDescent="0.15">
      <c r="A397" s="94"/>
      <c r="B397" s="211"/>
      <c r="C397" s="323"/>
      <c r="D397" s="323"/>
      <c r="E397" s="323"/>
      <c r="F397" s="312"/>
      <c r="G397" s="323"/>
      <c r="H397" s="323"/>
      <c r="I397" s="211"/>
      <c r="J397" s="211"/>
    </row>
    <row r="398" spans="1:10" x14ac:dyDescent="0.15">
      <c r="A398" s="94"/>
      <c r="B398" s="211"/>
      <c r="C398" s="323"/>
      <c r="D398" s="323"/>
      <c r="E398" s="323"/>
      <c r="F398" s="312"/>
      <c r="G398" s="323"/>
      <c r="H398" s="323"/>
      <c r="I398" s="211"/>
      <c r="J398" s="211"/>
    </row>
    <row r="399" spans="1:10" x14ac:dyDescent="0.15">
      <c r="A399" s="94"/>
      <c r="B399" s="211"/>
      <c r="C399" s="323"/>
      <c r="D399" s="323"/>
      <c r="E399" s="323"/>
      <c r="F399" s="312"/>
      <c r="G399" s="323"/>
      <c r="H399" s="323"/>
      <c r="I399" s="211"/>
      <c r="J399" s="211"/>
    </row>
    <row r="400" spans="1:10" x14ac:dyDescent="0.15">
      <c r="A400" s="94"/>
      <c r="B400" s="211"/>
      <c r="C400" s="323"/>
      <c r="D400" s="323"/>
      <c r="E400" s="323"/>
      <c r="F400" s="312"/>
      <c r="G400" s="323"/>
      <c r="H400" s="323"/>
      <c r="I400" s="211"/>
      <c r="J400" s="211"/>
    </row>
    <row r="401" spans="1:10" x14ac:dyDescent="0.15">
      <c r="A401" s="94"/>
      <c r="B401" s="211"/>
      <c r="C401" s="323"/>
      <c r="D401" s="323"/>
      <c r="E401" s="323"/>
      <c r="F401" s="312"/>
      <c r="G401" s="323"/>
      <c r="H401" s="323"/>
      <c r="I401" s="211"/>
      <c r="J401" s="211"/>
    </row>
    <row r="402" spans="1:10" x14ac:dyDescent="0.15">
      <c r="A402" s="94"/>
      <c r="B402" s="211"/>
      <c r="C402" s="323"/>
      <c r="D402" s="323"/>
      <c r="E402" s="323"/>
      <c r="F402" s="312"/>
      <c r="G402" s="323"/>
      <c r="H402" s="323"/>
      <c r="I402" s="211"/>
      <c r="J402" s="211"/>
    </row>
    <row r="403" spans="1:10" x14ac:dyDescent="0.15">
      <c r="A403" s="94"/>
      <c r="B403" s="211"/>
      <c r="C403" s="323"/>
      <c r="D403" s="323"/>
      <c r="E403" s="323"/>
      <c r="F403" s="312"/>
      <c r="G403" s="323"/>
      <c r="H403" s="323"/>
      <c r="I403" s="211"/>
      <c r="J403" s="211"/>
    </row>
    <row r="404" spans="1:10" x14ac:dyDescent="0.15">
      <c r="A404" s="94"/>
      <c r="B404" s="211"/>
      <c r="C404" s="323"/>
      <c r="D404" s="323"/>
      <c r="E404" s="323"/>
      <c r="F404" s="312"/>
      <c r="G404" s="323"/>
      <c r="H404" s="323"/>
      <c r="I404" s="211"/>
      <c r="J404" s="211"/>
    </row>
    <row r="405" spans="1:10" x14ac:dyDescent="0.15">
      <c r="A405" s="94"/>
      <c r="B405" s="211"/>
      <c r="C405" s="323"/>
      <c r="D405" s="323"/>
      <c r="E405" s="323"/>
      <c r="F405" s="312"/>
      <c r="G405" s="323"/>
      <c r="H405" s="323"/>
      <c r="I405" s="211"/>
      <c r="J405" s="211"/>
    </row>
    <row r="406" spans="1:10" x14ac:dyDescent="0.15">
      <c r="A406" s="94"/>
      <c r="B406" s="211"/>
      <c r="C406" s="323"/>
      <c r="D406" s="323"/>
      <c r="E406" s="323"/>
      <c r="F406" s="312"/>
      <c r="G406" s="323"/>
      <c r="H406" s="323"/>
      <c r="I406" s="211"/>
      <c r="J406" s="211"/>
    </row>
    <row r="407" spans="1:10" x14ac:dyDescent="0.15">
      <c r="A407" s="94"/>
      <c r="B407" s="211"/>
      <c r="C407" s="323"/>
      <c r="D407" s="323"/>
      <c r="E407" s="323"/>
      <c r="F407" s="312"/>
      <c r="G407" s="323"/>
      <c r="H407" s="323"/>
      <c r="I407" s="211"/>
      <c r="J407" s="211"/>
    </row>
    <row r="408" spans="1:10" x14ac:dyDescent="0.15">
      <c r="A408" s="94"/>
      <c r="B408" s="211"/>
      <c r="C408" s="323"/>
      <c r="D408" s="323"/>
      <c r="E408" s="323"/>
      <c r="F408" s="312"/>
      <c r="G408" s="323"/>
      <c r="H408" s="323"/>
      <c r="I408" s="211"/>
      <c r="J408" s="211"/>
    </row>
    <row r="409" spans="1:10" x14ac:dyDescent="0.15">
      <c r="A409" s="94"/>
      <c r="B409" s="211"/>
      <c r="C409" s="323"/>
      <c r="D409" s="323"/>
      <c r="E409" s="323"/>
      <c r="F409" s="312"/>
      <c r="G409" s="323"/>
      <c r="H409" s="323"/>
      <c r="I409" s="211"/>
      <c r="J409" s="211"/>
    </row>
    <row r="410" spans="1:10" x14ac:dyDescent="0.15">
      <c r="A410" s="94"/>
      <c r="B410" s="211"/>
      <c r="C410" s="323"/>
      <c r="D410" s="323"/>
      <c r="E410" s="323"/>
      <c r="F410" s="312"/>
      <c r="G410" s="323"/>
      <c r="H410" s="323"/>
      <c r="I410" s="211"/>
      <c r="J410" s="211"/>
    </row>
    <row r="411" spans="1:10" x14ac:dyDescent="0.15">
      <c r="A411" s="94"/>
      <c r="B411" s="211"/>
      <c r="C411" s="323"/>
      <c r="D411" s="323"/>
      <c r="E411" s="323"/>
      <c r="F411" s="312"/>
      <c r="G411" s="323"/>
      <c r="H411" s="323"/>
      <c r="I411" s="211"/>
      <c r="J411" s="211"/>
    </row>
    <row r="412" spans="1:10" x14ac:dyDescent="0.15">
      <c r="A412" s="94"/>
      <c r="B412" s="211"/>
      <c r="C412" s="323"/>
      <c r="D412" s="323"/>
      <c r="E412" s="323"/>
      <c r="F412" s="312"/>
      <c r="G412" s="323"/>
      <c r="H412" s="323"/>
      <c r="I412" s="211"/>
      <c r="J412" s="211"/>
    </row>
    <row r="413" spans="1:10" x14ac:dyDescent="0.15">
      <c r="A413" s="94"/>
      <c r="B413" s="211"/>
      <c r="C413" s="323"/>
      <c r="D413" s="323"/>
      <c r="E413" s="323"/>
      <c r="F413" s="312"/>
      <c r="G413" s="323"/>
      <c r="H413" s="323"/>
      <c r="I413" s="211"/>
      <c r="J413" s="211"/>
    </row>
    <row r="414" spans="1:10" x14ac:dyDescent="0.15">
      <c r="A414" s="94"/>
      <c r="B414" s="211"/>
      <c r="C414" s="323"/>
      <c r="D414" s="323"/>
      <c r="E414" s="323"/>
      <c r="F414" s="312"/>
      <c r="G414" s="323"/>
      <c r="H414" s="323"/>
      <c r="I414" s="211"/>
      <c r="J414" s="211"/>
    </row>
    <row r="415" spans="1:10" x14ac:dyDescent="0.15">
      <c r="A415" s="94"/>
      <c r="B415" s="211"/>
      <c r="C415" s="323"/>
      <c r="D415" s="323"/>
      <c r="E415" s="323"/>
      <c r="F415" s="312"/>
      <c r="G415" s="323"/>
      <c r="H415" s="323"/>
      <c r="I415" s="211"/>
      <c r="J415" s="211"/>
    </row>
    <row r="416" spans="1:10" x14ac:dyDescent="0.15">
      <c r="A416" s="94"/>
      <c r="B416" s="211"/>
      <c r="C416" s="323"/>
      <c r="D416" s="323"/>
      <c r="E416" s="323"/>
      <c r="F416" s="312"/>
      <c r="G416" s="323"/>
      <c r="H416" s="323"/>
      <c r="I416" s="211"/>
      <c r="J416" s="211"/>
    </row>
    <row r="417" spans="1:10" x14ac:dyDescent="0.15">
      <c r="A417" s="94"/>
      <c r="B417" s="211"/>
      <c r="C417" s="323"/>
      <c r="D417" s="323"/>
      <c r="E417" s="323"/>
      <c r="F417" s="312"/>
      <c r="G417" s="323"/>
      <c r="H417" s="323"/>
      <c r="I417" s="211"/>
      <c r="J417" s="211"/>
    </row>
    <row r="418" spans="1:10" x14ac:dyDescent="0.15">
      <c r="A418" s="94"/>
      <c r="B418" s="211"/>
      <c r="C418" s="323"/>
      <c r="D418" s="323"/>
      <c r="E418" s="323"/>
      <c r="F418" s="312"/>
      <c r="G418" s="323"/>
      <c r="H418" s="323"/>
      <c r="I418" s="211"/>
      <c r="J418" s="211"/>
    </row>
    <row r="419" spans="1:10" x14ac:dyDescent="0.15">
      <c r="A419" s="94"/>
      <c r="B419" s="211"/>
      <c r="C419" s="323"/>
      <c r="D419" s="323"/>
      <c r="E419" s="323"/>
      <c r="F419" s="312"/>
      <c r="G419" s="323"/>
      <c r="H419" s="323"/>
      <c r="I419" s="211"/>
      <c r="J419" s="211"/>
    </row>
    <row r="420" spans="1:10" x14ac:dyDescent="0.15">
      <c r="A420" s="94"/>
      <c r="B420" s="211"/>
      <c r="C420" s="323"/>
      <c r="D420" s="323"/>
      <c r="E420" s="323"/>
      <c r="F420" s="312"/>
      <c r="G420" s="323"/>
      <c r="H420" s="323"/>
      <c r="I420" s="211"/>
      <c r="J420" s="211"/>
    </row>
    <row r="421" spans="1:10" x14ac:dyDescent="0.15">
      <c r="A421" s="94"/>
      <c r="B421" s="211"/>
      <c r="C421" s="323"/>
      <c r="D421" s="323"/>
      <c r="E421" s="323"/>
      <c r="F421" s="312"/>
      <c r="G421" s="323"/>
      <c r="H421" s="323"/>
      <c r="I421" s="211"/>
      <c r="J421" s="211"/>
    </row>
    <row r="422" spans="1:10" x14ac:dyDescent="0.15">
      <c r="A422" s="94"/>
      <c r="B422" s="211"/>
      <c r="C422" s="323"/>
      <c r="D422" s="323"/>
      <c r="E422" s="323"/>
      <c r="F422" s="312"/>
      <c r="G422" s="323"/>
      <c r="H422" s="323"/>
      <c r="I422" s="211"/>
      <c r="J422" s="211"/>
    </row>
    <row r="423" spans="1:10" x14ac:dyDescent="0.15">
      <c r="A423" s="94"/>
      <c r="B423" s="211"/>
      <c r="C423" s="323"/>
      <c r="D423" s="323"/>
      <c r="E423" s="323"/>
      <c r="F423" s="312"/>
      <c r="G423" s="323"/>
      <c r="H423" s="323"/>
      <c r="I423" s="211"/>
      <c r="J423" s="211"/>
    </row>
    <row r="424" spans="1:10" x14ac:dyDescent="0.15">
      <c r="A424" s="94"/>
      <c r="B424" s="211"/>
      <c r="C424" s="323"/>
      <c r="D424" s="323"/>
      <c r="E424" s="323"/>
      <c r="F424" s="312"/>
      <c r="G424" s="323"/>
      <c r="H424" s="323"/>
      <c r="I424" s="211"/>
      <c r="J424" s="211"/>
    </row>
    <row r="425" spans="1:10" x14ac:dyDescent="0.15">
      <c r="A425" s="94"/>
      <c r="B425" s="211"/>
      <c r="C425" s="323"/>
      <c r="D425" s="323"/>
      <c r="E425" s="323"/>
      <c r="F425" s="312"/>
      <c r="G425" s="323"/>
      <c r="H425" s="323"/>
      <c r="I425" s="211"/>
      <c r="J425" s="211"/>
    </row>
    <row r="426" spans="1:10" x14ac:dyDescent="0.15">
      <c r="A426" s="94"/>
      <c r="B426" s="211"/>
      <c r="C426" s="323"/>
      <c r="D426" s="323"/>
      <c r="E426" s="323"/>
      <c r="F426" s="312"/>
      <c r="G426" s="323"/>
      <c r="H426" s="323"/>
      <c r="I426" s="211"/>
      <c r="J426" s="211"/>
    </row>
    <row r="427" spans="1:10" x14ac:dyDescent="0.15">
      <c r="A427" s="94"/>
      <c r="B427" s="211"/>
      <c r="C427" s="323"/>
      <c r="D427" s="323"/>
      <c r="E427" s="323"/>
      <c r="F427" s="312"/>
      <c r="G427" s="323"/>
      <c r="H427" s="323"/>
      <c r="I427" s="211"/>
      <c r="J427" s="211"/>
    </row>
    <row r="428" spans="1:10" x14ac:dyDescent="0.15">
      <c r="A428" s="94"/>
      <c r="B428" s="211"/>
      <c r="C428" s="323"/>
      <c r="D428" s="323"/>
      <c r="E428" s="323"/>
      <c r="F428" s="312"/>
      <c r="G428" s="323"/>
      <c r="H428" s="323"/>
      <c r="I428" s="211"/>
      <c r="J428" s="211"/>
    </row>
    <row r="429" spans="1:10" x14ac:dyDescent="0.15">
      <c r="A429" s="94"/>
      <c r="B429" s="211"/>
      <c r="C429" s="323"/>
      <c r="D429" s="323"/>
      <c r="E429" s="323"/>
      <c r="F429" s="312"/>
      <c r="G429" s="323"/>
      <c r="H429" s="323"/>
      <c r="I429" s="211"/>
      <c r="J429" s="211"/>
    </row>
    <row r="430" spans="1:10" x14ac:dyDescent="0.15">
      <c r="A430" s="94"/>
      <c r="B430" s="211"/>
      <c r="C430" s="323"/>
      <c r="D430" s="323"/>
      <c r="E430" s="323"/>
      <c r="F430" s="312"/>
      <c r="G430" s="323"/>
      <c r="H430" s="323"/>
      <c r="I430" s="211"/>
      <c r="J430" s="211"/>
    </row>
    <row r="431" spans="1:10" x14ac:dyDescent="0.15">
      <c r="A431" s="94"/>
      <c r="B431" s="211"/>
      <c r="C431" s="323"/>
      <c r="D431" s="323"/>
      <c r="E431" s="323"/>
      <c r="F431" s="312"/>
      <c r="G431" s="323"/>
      <c r="H431" s="323"/>
      <c r="I431" s="211"/>
      <c r="J431" s="211"/>
    </row>
    <row r="432" spans="1:10" x14ac:dyDescent="0.15">
      <c r="A432" s="94"/>
      <c r="B432" s="211"/>
      <c r="C432" s="323"/>
      <c r="D432" s="323"/>
      <c r="E432" s="323"/>
      <c r="F432" s="312"/>
      <c r="G432" s="323"/>
      <c r="H432" s="323"/>
      <c r="I432" s="211"/>
      <c r="J432" s="211"/>
    </row>
    <row r="433" spans="1:10" x14ac:dyDescent="0.15">
      <c r="A433" s="94"/>
      <c r="B433" s="211"/>
      <c r="C433" s="323"/>
      <c r="D433" s="323"/>
      <c r="E433" s="323"/>
      <c r="F433" s="312"/>
      <c r="G433" s="323"/>
      <c r="H433" s="323"/>
      <c r="I433" s="211"/>
      <c r="J433" s="211"/>
    </row>
    <row r="434" spans="1:10" x14ac:dyDescent="0.15">
      <c r="A434" s="94"/>
      <c r="B434" s="211"/>
      <c r="C434" s="323"/>
      <c r="D434" s="323"/>
      <c r="E434" s="323"/>
      <c r="F434" s="312"/>
      <c r="G434" s="323"/>
      <c r="H434" s="323"/>
      <c r="I434" s="211"/>
      <c r="J434" s="211"/>
    </row>
    <row r="435" spans="1:10" x14ac:dyDescent="0.15">
      <c r="A435" s="94"/>
      <c r="B435" s="211"/>
      <c r="C435" s="323"/>
      <c r="D435" s="323"/>
      <c r="E435" s="323"/>
      <c r="F435" s="312"/>
      <c r="G435" s="323"/>
      <c r="H435" s="323"/>
      <c r="I435" s="211"/>
      <c r="J435" s="211"/>
    </row>
    <row r="436" spans="1:10" x14ac:dyDescent="0.15">
      <c r="A436" s="94"/>
      <c r="B436" s="211"/>
      <c r="C436" s="323"/>
      <c r="D436" s="323"/>
      <c r="E436" s="323"/>
      <c r="F436" s="312"/>
      <c r="G436" s="323"/>
      <c r="H436" s="323"/>
      <c r="I436" s="211"/>
      <c r="J436" s="211"/>
    </row>
    <row r="437" spans="1:10" x14ac:dyDescent="0.15">
      <c r="A437" s="94"/>
      <c r="B437" s="211"/>
      <c r="C437" s="323"/>
      <c r="D437" s="323"/>
      <c r="E437" s="323"/>
      <c r="F437" s="312"/>
      <c r="G437" s="323"/>
      <c r="H437" s="323"/>
      <c r="I437" s="211"/>
      <c r="J437" s="211"/>
    </row>
    <row r="438" spans="1:10" x14ac:dyDescent="0.15">
      <c r="A438" s="94"/>
      <c r="B438" s="211"/>
      <c r="C438" s="323"/>
      <c r="D438" s="323"/>
      <c r="E438" s="323"/>
      <c r="F438" s="312"/>
      <c r="G438" s="323"/>
      <c r="H438" s="323"/>
      <c r="I438" s="211"/>
      <c r="J438" s="211"/>
    </row>
    <row r="439" spans="1:10" x14ac:dyDescent="0.15">
      <c r="A439" s="94"/>
      <c r="B439" s="211"/>
      <c r="C439" s="323"/>
      <c r="D439" s="323"/>
      <c r="E439" s="323"/>
      <c r="F439" s="312"/>
      <c r="G439" s="323"/>
      <c r="H439" s="323"/>
      <c r="I439" s="211"/>
      <c r="J439" s="211"/>
    </row>
    <row r="440" spans="1:10" x14ac:dyDescent="0.15">
      <c r="A440" s="94"/>
      <c r="B440" s="211"/>
      <c r="C440" s="323"/>
      <c r="D440" s="323"/>
      <c r="E440" s="323"/>
      <c r="F440" s="312"/>
      <c r="G440" s="323"/>
      <c r="H440" s="323"/>
      <c r="I440" s="211"/>
      <c r="J440" s="211"/>
    </row>
    <row r="441" spans="1:10" x14ac:dyDescent="0.15">
      <c r="A441" s="94"/>
      <c r="B441" s="211"/>
      <c r="C441" s="323"/>
      <c r="D441" s="323"/>
      <c r="E441" s="323"/>
      <c r="F441" s="312"/>
      <c r="G441" s="323"/>
      <c r="H441" s="323"/>
      <c r="I441" s="211"/>
      <c r="J441" s="211"/>
    </row>
    <row r="442" spans="1:10" x14ac:dyDescent="0.15">
      <c r="A442" s="94"/>
      <c r="B442" s="211"/>
      <c r="C442" s="323"/>
      <c r="D442" s="323"/>
      <c r="E442" s="323"/>
      <c r="F442" s="312"/>
      <c r="G442" s="323"/>
      <c r="H442" s="323"/>
      <c r="I442" s="211"/>
      <c r="J442" s="211"/>
    </row>
    <row r="443" spans="1:10" x14ac:dyDescent="0.15">
      <c r="A443" s="94"/>
      <c r="B443" s="211"/>
      <c r="C443" s="323"/>
      <c r="D443" s="323"/>
      <c r="E443" s="323"/>
      <c r="F443" s="312"/>
      <c r="G443" s="323"/>
      <c r="H443" s="323"/>
      <c r="I443" s="211"/>
      <c r="J443" s="211"/>
    </row>
    <row r="444" spans="1:10" x14ac:dyDescent="0.15">
      <c r="A444" s="94"/>
      <c r="B444" s="211"/>
      <c r="C444" s="323"/>
      <c r="D444" s="323"/>
      <c r="E444" s="323"/>
      <c r="F444" s="312"/>
      <c r="G444" s="323"/>
      <c r="H444" s="323"/>
      <c r="I444" s="211"/>
      <c r="J444" s="211"/>
    </row>
    <row r="445" spans="1:10" x14ac:dyDescent="0.15">
      <c r="A445" s="94"/>
      <c r="B445" s="211"/>
      <c r="C445" s="323"/>
      <c r="D445" s="323"/>
      <c r="E445" s="323"/>
      <c r="F445" s="312"/>
      <c r="G445" s="323"/>
      <c r="H445" s="323"/>
      <c r="I445" s="211"/>
      <c r="J445" s="211"/>
    </row>
    <row r="446" spans="1:10" x14ac:dyDescent="0.15">
      <c r="A446" s="94"/>
      <c r="B446" s="211"/>
      <c r="C446" s="323"/>
      <c r="D446" s="323"/>
      <c r="E446" s="323"/>
      <c r="F446" s="312"/>
      <c r="G446" s="323"/>
      <c r="H446" s="323"/>
      <c r="I446" s="211"/>
      <c r="J446" s="211"/>
    </row>
    <row r="447" spans="1:10" x14ac:dyDescent="0.15">
      <c r="A447" s="94"/>
      <c r="B447" s="211"/>
      <c r="C447" s="323"/>
      <c r="D447" s="323"/>
      <c r="E447" s="323"/>
      <c r="F447" s="312"/>
      <c r="G447" s="323"/>
      <c r="H447" s="323"/>
      <c r="I447" s="211"/>
      <c r="J447" s="211"/>
    </row>
    <row r="448" spans="1:10" x14ac:dyDescent="0.15">
      <c r="A448" s="94"/>
      <c r="B448" s="211"/>
      <c r="C448" s="323"/>
      <c r="D448" s="323"/>
      <c r="E448" s="323"/>
      <c r="F448" s="312"/>
      <c r="G448" s="323"/>
      <c r="H448" s="323"/>
      <c r="I448" s="211"/>
      <c r="J448" s="211"/>
    </row>
    <row r="449" spans="1:10" x14ac:dyDescent="0.15">
      <c r="A449" s="94"/>
      <c r="B449" s="211"/>
      <c r="C449" s="323"/>
      <c r="D449" s="323"/>
      <c r="E449" s="323"/>
      <c r="F449" s="312"/>
      <c r="G449" s="323"/>
      <c r="H449" s="323"/>
      <c r="I449" s="211"/>
      <c r="J449" s="211"/>
    </row>
    <row r="450" spans="1:10" x14ac:dyDescent="0.15">
      <c r="A450" s="94"/>
      <c r="B450" s="211"/>
      <c r="C450" s="323"/>
      <c r="D450" s="323"/>
      <c r="E450" s="323"/>
      <c r="F450" s="312"/>
      <c r="G450" s="323"/>
      <c r="H450" s="323"/>
      <c r="I450" s="211"/>
      <c r="J450" s="211"/>
    </row>
    <row r="451" spans="1:10" x14ac:dyDescent="0.15">
      <c r="A451" s="94"/>
      <c r="B451" s="211"/>
      <c r="C451" s="323"/>
      <c r="D451" s="323"/>
      <c r="E451" s="323"/>
      <c r="F451" s="312"/>
      <c r="G451" s="323"/>
      <c r="H451" s="323"/>
      <c r="I451" s="211"/>
      <c r="J451" s="211"/>
    </row>
    <row r="452" spans="1:10" x14ac:dyDescent="0.15">
      <c r="A452" s="94"/>
      <c r="B452" s="211"/>
      <c r="C452" s="323"/>
      <c r="D452" s="323"/>
      <c r="E452" s="323"/>
      <c r="F452" s="312"/>
      <c r="G452" s="323"/>
      <c r="H452" s="323"/>
      <c r="I452" s="211"/>
      <c r="J452" s="211"/>
    </row>
    <row r="453" spans="1:10" x14ac:dyDescent="0.15">
      <c r="A453" s="94"/>
      <c r="B453" s="211"/>
      <c r="C453" s="323"/>
      <c r="D453" s="323"/>
      <c r="E453" s="323"/>
      <c r="F453" s="312"/>
      <c r="G453" s="323"/>
      <c r="H453" s="323"/>
      <c r="I453" s="211"/>
      <c r="J453" s="211"/>
    </row>
    <row r="454" spans="1:10" x14ac:dyDescent="0.15">
      <c r="A454" s="94"/>
      <c r="B454" s="211"/>
      <c r="C454" s="323"/>
      <c r="D454" s="323"/>
      <c r="E454" s="323"/>
      <c r="F454" s="312"/>
      <c r="G454" s="323"/>
      <c r="H454" s="323"/>
      <c r="I454" s="211"/>
      <c r="J454" s="211"/>
    </row>
    <row r="455" spans="1:10" x14ac:dyDescent="0.15">
      <c r="A455" s="94"/>
      <c r="B455" s="211"/>
      <c r="C455" s="323"/>
      <c r="D455" s="323"/>
      <c r="E455" s="323"/>
      <c r="F455" s="312"/>
      <c r="G455" s="323"/>
      <c r="H455" s="323"/>
      <c r="I455" s="211"/>
      <c r="J455" s="211"/>
    </row>
    <row r="456" spans="1:10" x14ac:dyDescent="0.15">
      <c r="A456" s="94"/>
      <c r="B456" s="211"/>
      <c r="C456" s="323"/>
      <c r="D456" s="323"/>
      <c r="E456" s="323"/>
      <c r="F456" s="312"/>
      <c r="G456" s="323"/>
      <c r="H456" s="323"/>
      <c r="I456" s="211"/>
      <c r="J456" s="211"/>
    </row>
    <row r="457" spans="1:10" x14ac:dyDescent="0.15">
      <c r="A457" s="94"/>
      <c r="B457" s="211"/>
      <c r="C457" s="323"/>
      <c r="D457" s="323"/>
      <c r="E457" s="323"/>
      <c r="F457" s="312"/>
      <c r="G457" s="323"/>
      <c r="H457" s="323"/>
      <c r="I457" s="211"/>
      <c r="J457" s="211"/>
    </row>
    <row r="458" spans="1:10" x14ac:dyDescent="0.15">
      <c r="A458" s="94"/>
      <c r="B458" s="211"/>
      <c r="C458" s="323"/>
      <c r="D458" s="323"/>
      <c r="E458" s="323"/>
      <c r="F458" s="312"/>
      <c r="G458" s="323"/>
      <c r="H458" s="323"/>
      <c r="I458" s="211"/>
      <c r="J458" s="211"/>
    </row>
    <row r="459" spans="1:10" x14ac:dyDescent="0.15">
      <c r="A459" s="94"/>
      <c r="B459" s="211"/>
      <c r="C459" s="323"/>
      <c r="D459" s="323"/>
      <c r="E459" s="323"/>
      <c r="F459" s="312"/>
      <c r="G459" s="323"/>
      <c r="H459" s="323"/>
      <c r="I459" s="211"/>
      <c r="J459" s="211"/>
    </row>
    <row r="460" spans="1:10" x14ac:dyDescent="0.15">
      <c r="A460" s="94"/>
      <c r="B460" s="211"/>
      <c r="C460" s="323"/>
      <c r="D460" s="323"/>
      <c r="E460" s="323"/>
      <c r="F460" s="312"/>
      <c r="G460" s="323"/>
      <c r="H460" s="323"/>
      <c r="I460" s="211"/>
      <c r="J460" s="211"/>
    </row>
    <row r="461" spans="1:10" x14ac:dyDescent="0.15">
      <c r="A461" s="94"/>
      <c r="B461" s="211"/>
      <c r="C461" s="323"/>
      <c r="D461" s="323"/>
      <c r="E461" s="323"/>
      <c r="F461" s="312"/>
      <c r="G461" s="323"/>
      <c r="H461" s="323"/>
      <c r="I461" s="211"/>
      <c r="J461" s="211"/>
    </row>
    <row r="462" spans="1:10" x14ac:dyDescent="0.15">
      <c r="A462" s="94"/>
      <c r="B462" s="211"/>
      <c r="C462" s="323"/>
      <c r="D462" s="323"/>
      <c r="E462" s="323"/>
      <c r="F462" s="312"/>
      <c r="G462" s="323"/>
      <c r="H462" s="323"/>
      <c r="I462" s="211"/>
      <c r="J462" s="211"/>
    </row>
    <row r="463" spans="1:10" x14ac:dyDescent="0.15">
      <c r="A463" s="94"/>
      <c r="B463" s="211"/>
      <c r="C463" s="323"/>
      <c r="D463" s="323"/>
      <c r="E463" s="323"/>
      <c r="F463" s="312"/>
      <c r="G463" s="323"/>
      <c r="H463" s="323"/>
      <c r="I463" s="211"/>
      <c r="J463" s="211"/>
    </row>
    <row r="464" spans="1:10" x14ac:dyDescent="0.15">
      <c r="A464" s="94"/>
      <c r="B464" s="211"/>
      <c r="C464" s="323"/>
      <c r="D464" s="323"/>
      <c r="E464" s="323"/>
      <c r="F464" s="312"/>
      <c r="G464" s="323"/>
      <c r="H464" s="323"/>
      <c r="I464" s="211"/>
      <c r="J464" s="211"/>
    </row>
    <row r="465" spans="1:10" x14ac:dyDescent="0.15">
      <c r="A465" s="94"/>
      <c r="B465" s="211"/>
      <c r="C465" s="323"/>
      <c r="D465" s="323"/>
      <c r="E465" s="323"/>
      <c r="F465" s="312"/>
      <c r="G465" s="323"/>
      <c r="H465" s="323"/>
      <c r="I465" s="211"/>
      <c r="J465" s="211"/>
    </row>
    <row r="466" spans="1:10" x14ac:dyDescent="0.15">
      <c r="A466" s="94"/>
      <c r="B466" s="211"/>
      <c r="C466" s="323"/>
      <c r="D466" s="323"/>
      <c r="E466" s="323"/>
      <c r="F466" s="312"/>
      <c r="G466" s="323"/>
      <c r="H466" s="323"/>
      <c r="I466" s="211"/>
      <c r="J466" s="211"/>
    </row>
    <row r="467" spans="1:10" x14ac:dyDescent="0.15">
      <c r="A467" s="94"/>
      <c r="B467" s="211"/>
      <c r="C467" s="323"/>
      <c r="D467" s="323"/>
      <c r="E467" s="323"/>
      <c r="F467" s="312"/>
      <c r="G467" s="323"/>
      <c r="H467" s="323"/>
      <c r="I467" s="211"/>
      <c r="J467" s="211"/>
    </row>
    <row r="468" spans="1:10" x14ac:dyDescent="0.15">
      <c r="A468" s="94"/>
      <c r="B468" s="211"/>
      <c r="C468" s="323"/>
      <c r="D468" s="323"/>
      <c r="E468" s="323"/>
      <c r="F468" s="312"/>
      <c r="G468" s="323"/>
      <c r="H468" s="323"/>
      <c r="I468" s="211"/>
      <c r="J468" s="211"/>
    </row>
    <row r="469" spans="1:10" x14ac:dyDescent="0.15">
      <c r="A469" s="94"/>
      <c r="B469" s="211"/>
      <c r="C469" s="323"/>
      <c r="D469" s="323"/>
      <c r="E469" s="323"/>
      <c r="F469" s="312"/>
      <c r="G469" s="323"/>
      <c r="H469" s="323"/>
      <c r="I469" s="211"/>
      <c r="J469" s="211"/>
    </row>
    <row r="470" spans="1:10" x14ac:dyDescent="0.15">
      <c r="A470" s="94"/>
      <c r="B470" s="211"/>
      <c r="C470" s="323"/>
      <c r="D470" s="323"/>
      <c r="E470" s="323"/>
      <c r="F470" s="312"/>
      <c r="G470" s="323"/>
      <c r="H470" s="323"/>
      <c r="I470" s="211"/>
      <c r="J470" s="211"/>
    </row>
    <row r="471" spans="1:10" x14ac:dyDescent="0.15">
      <c r="A471" s="94"/>
      <c r="B471" s="211"/>
      <c r="C471" s="323"/>
      <c r="D471" s="323"/>
      <c r="E471" s="323"/>
      <c r="F471" s="312"/>
      <c r="G471" s="323"/>
      <c r="H471" s="323"/>
      <c r="I471" s="211"/>
      <c r="J471" s="211"/>
    </row>
    <row r="472" spans="1:10" x14ac:dyDescent="0.15">
      <c r="A472" s="94"/>
      <c r="B472" s="211"/>
      <c r="C472" s="323"/>
      <c r="D472" s="323"/>
      <c r="E472" s="323"/>
      <c r="F472" s="312"/>
      <c r="G472" s="323"/>
      <c r="H472" s="323"/>
      <c r="I472" s="211"/>
      <c r="J472" s="211"/>
    </row>
    <row r="473" spans="1:10" x14ac:dyDescent="0.15">
      <c r="A473" s="94"/>
      <c r="B473" s="211"/>
      <c r="C473" s="323"/>
      <c r="D473" s="323"/>
      <c r="E473" s="323"/>
      <c r="F473" s="312"/>
      <c r="G473" s="323"/>
      <c r="H473" s="323"/>
      <c r="I473" s="211"/>
      <c r="J473" s="211"/>
    </row>
    <row r="474" spans="1:10" x14ac:dyDescent="0.15">
      <c r="A474" s="94"/>
      <c r="B474" s="211"/>
      <c r="C474" s="323"/>
      <c r="D474" s="323"/>
      <c r="E474" s="323"/>
      <c r="F474" s="312"/>
      <c r="G474" s="323"/>
      <c r="H474" s="323"/>
      <c r="I474" s="211"/>
      <c r="J474" s="211"/>
    </row>
    <row r="475" spans="1:10" x14ac:dyDescent="0.15">
      <c r="A475" s="94"/>
      <c r="B475" s="211"/>
      <c r="C475" s="323"/>
      <c r="D475" s="323"/>
      <c r="E475" s="323"/>
      <c r="F475" s="312"/>
      <c r="G475" s="323"/>
      <c r="H475" s="323"/>
      <c r="I475" s="211"/>
      <c r="J475" s="211"/>
    </row>
    <row r="476" spans="1:10" x14ac:dyDescent="0.15">
      <c r="A476" s="94"/>
      <c r="B476" s="211"/>
      <c r="C476" s="323"/>
      <c r="D476" s="323"/>
      <c r="E476" s="323"/>
      <c r="F476" s="312"/>
      <c r="G476" s="323"/>
      <c r="H476" s="323"/>
      <c r="I476" s="211"/>
      <c r="J476" s="211"/>
    </row>
    <row r="477" spans="1:10" x14ac:dyDescent="0.15">
      <c r="A477" s="94"/>
      <c r="B477" s="211"/>
      <c r="C477" s="323"/>
      <c r="D477" s="323"/>
      <c r="E477" s="323"/>
      <c r="F477" s="312"/>
      <c r="G477" s="323"/>
      <c r="H477" s="323"/>
      <c r="I477" s="211"/>
      <c r="J477" s="211"/>
    </row>
    <row r="478" spans="1:10" x14ac:dyDescent="0.15">
      <c r="A478" s="94"/>
      <c r="B478" s="211"/>
      <c r="C478" s="323"/>
      <c r="D478" s="323"/>
      <c r="E478" s="323"/>
      <c r="F478" s="312"/>
      <c r="G478" s="323"/>
      <c r="H478" s="323"/>
      <c r="I478" s="211"/>
      <c r="J478" s="211"/>
    </row>
    <row r="479" spans="1:10" x14ac:dyDescent="0.15">
      <c r="A479" s="94"/>
      <c r="B479" s="211"/>
      <c r="C479" s="323"/>
      <c r="D479" s="323"/>
      <c r="E479" s="323"/>
      <c r="F479" s="312"/>
      <c r="G479" s="323"/>
      <c r="H479" s="323"/>
      <c r="I479" s="211"/>
      <c r="J479" s="211"/>
    </row>
    <row r="480" spans="1:10" x14ac:dyDescent="0.15">
      <c r="A480" s="94"/>
      <c r="B480" s="211"/>
      <c r="C480" s="323"/>
      <c r="D480" s="323"/>
      <c r="E480" s="323"/>
      <c r="F480" s="312"/>
      <c r="G480" s="323"/>
      <c r="H480" s="323"/>
      <c r="I480" s="211"/>
      <c r="J480" s="211"/>
    </row>
    <row r="481" spans="1:10" x14ac:dyDescent="0.15">
      <c r="A481" s="94"/>
      <c r="B481" s="211"/>
      <c r="C481" s="323"/>
      <c r="D481" s="323"/>
      <c r="E481" s="323"/>
      <c r="F481" s="312"/>
      <c r="G481" s="323"/>
      <c r="H481" s="323"/>
      <c r="I481" s="211"/>
      <c r="J481" s="211"/>
    </row>
    <row r="482" spans="1:10" x14ac:dyDescent="0.15">
      <c r="A482" s="94"/>
      <c r="B482" s="211"/>
      <c r="C482" s="323"/>
      <c r="D482" s="323"/>
      <c r="E482" s="323"/>
      <c r="F482" s="312"/>
      <c r="G482" s="323"/>
      <c r="H482" s="323"/>
      <c r="I482" s="211"/>
      <c r="J482" s="211"/>
    </row>
    <row r="483" spans="1:10" x14ac:dyDescent="0.15">
      <c r="A483" s="94"/>
      <c r="B483" s="211"/>
      <c r="C483" s="323"/>
      <c r="D483" s="323"/>
      <c r="E483" s="323"/>
      <c r="F483" s="312"/>
      <c r="G483" s="323"/>
      <c r="H483" s="323"/>
      <c r="I483" s="211"/>
      <c r="J483" s="211"/>
    </row>
    <row r="484" spans="1:10" x14ac:dyDescent="0.15">
      <c r="A484" s="94"/>
      <c r="B484" s="211"/>
      <c r="C484" s="323"/>
      <c r="D484" s="323"/>
      <c r="E484" s="323"/>
      <c r="F484" s="312"/>
      <c r="G484" s="323"/>
      <c r="H484" s="323"/>
      <c r="I484" s="211"/>
      <c r="J484" s="211"/>
    </row>
    <row r="485" spans="1:10" x14ac:dyDescent="0.15">
      <c r="A485" s="94"/>
      <c r="B485" s="211"/>
      <c r="C485" s="323"/>
      <c r="D485" s="323"/>
      <c r="E485" s="323"/>
      <c r="F485" s="312"/>
      <c r="G485" s="323"/>
      <c r="H485" s="323"/>
      <c r="I485" s="211"/>
      <c r="J485" s="211"/>
    </row>
    <row r="486" spans="1:10" x14ac:dyDescent="0.15">
      <c r="A486" s="94"/>
      <c r="B486" s="211"/>
      <c r="C486" s="323"/>
      <c r="D486" s="323"/>
      <c r="E486" s="323"/>
      <c r="F486" s="312"/>
      <c r="G486" s="323"/>
      <c r="H486" s="323"/>
      <c r="I486" s="211"/>
      <c r="J486" s="211"/>
    </row>
    <row r="487" spans="1:10" x14ac:dyDescent="0.15">
      <c r="A487" s="94"/>
      <c r="B487" s="211"/>
      <c r="C487" s="323"/>
      <c r="D487" s="323"/>
      <c r="E487" s="323"/>
      <c r="F487" s="312"/>
      <c r="G487" s="323"/>
      <c r="H487" s="323"/>
      <c r="I487" s="211"/>
      <c r="J487" s="211"/>
    </row>
    <row r="488" spans="1:10" x14ac:dyDescent="0.15">
      <c r="A488" s="94"/>
      <c r="B488" s="211"/>
      <c r="C488" s="323"/>
      <c r="D488" s="323"/>
      <c r="E488" s="323"/>
      <c r="F488" s="312"/>
      <c r="G488" s="323"/>
      <c r="H488" s="323"/>
      <c r="I488" s="211"/>
      <c r="J488" s="211"/>
    </row>
    <row r="489" spans="1:10" x14ac:dyDescent="0.15">
      <c r="A489" s="94"/>
      <c r="B489" s="211"/>
      <c r="C489" s="323"/>
      <c r="D489" s="323"/>
      <c r="E489" s="323"/>
      <c r="F489" s="312"/>
      <c r="G489" s="323"/>
      <c r="H489" s="323"/>
      <c r="I489" s="211"/>
      <c r="J489" s="211"/>
    </row>
    <row r="490" spans="1:10" x14ac:dyDescent="0.15">
      <c r="A490" s="94"/>
      <c r="B490" s="211"/>
      <c r="C490" s="323"/>
      <c r="D490" s="323"/>
      <c r="E490" s="323"/>
      <c r="F490" s="312"/>
      <c r="G490" s="323"/>
      <c r="H490" s="323"/>
      <c r="I490" s="211"/>
      <c r="J490" s="211"/>
    </row>
    <row r="491" spans="1:10" x14ac:dyDescent="0.15">
      <c r="A491" s="94"/>
      <c r="B491" s="211"/>
      <c r="C491" s="323"/>
      <c r="D491" s="323"/>
      <c r="E491" s="323"/>
      <c r="F491" s="312"/>
      <c r="G491" s="323"/>
      <c r="H491" s="323"/>
      <c r="I491" s="211"/>
      <c r="J491" s="211"/>
    </row>
    <row r="492" spans="1:10" x14ac:dyDescent="0.15">
      <c r="A492" s="94"/>
      <c r="B492" s="211"/>
      <c r="C492" s="323"/>
      <c r="D492" s="323"/>
      <c r="E492" s="323"/>
      <c r="F492" s="312"/>
      <c r="G492" s="323"/>
      <c r="H492" s="323"/>
      <c r="I492" s="211"/>
      <c r="J492" s="211"/>
    </row>
    <row r="493" spans="1:10" x14ac:dyDescent="0.15">
      <c r="A493" s="94"/>
      <c r="B493" s="211"/>
      <c r="C493" s="323"/>
      <c r="D493" s="323"/>
      <c r="E493" s="323"/>
      <c r="F493" s="312"/>
      <c r="G493" s="323"/>
      <c r="H493" s="323"/>
      <c r="I493" s="211"/>
      <c r="J493" s="211"/>
    </row>
    <row r="494" spans="1:10" x14ac:dyDescent="0.15">
      <c r="A494" s="94"/>
      <c r="B494" s="211"/>
      <c r="C494" s="323"/>
      <c r="D494" s="323"/>
      <c r="E494" s="323"/>
      <c r="F494" s="312"/>
      <c r="G494" s="323"/>
      <c r="H494" s="323"/>
      <c r="I494" s="211"/>
      <c r="J494" s="211"/>
    </row>
    <row r="495" spans="1:10" x14ac:dyDescent="0.15">
      <c r="A495" s="94"/>
      <c r="B495" s="211"/>
      <c r="C495" s="323"/>
      <c r="D495" s="323"/>
      <c r="E495" s="323"/>
      <c r="F495" s="312"/>
      <c r="G495" s="323"/>
      <c r="H495" s="323"/>
      <c r="I495" s="211"/>
      <c r="J495" s="211"/>
    </row>
    <row r="496" spans="1:10" x14ac:dyDescent="0.15">
      <c r="A496" s="94"/>
      <c r="B496" s="211"/>
      <c r="C496" s="323"/>
      <c r="D496" s="323"/>
      <c r="E496" s="323"/>
      <c r="F496" s="312"/>
      <c r="G496" s="323"/>
      <c r="H496" s="323"/>
      <c r="I496" s="211"/>
      <c r="J496" s="211"/>
    </row>
    <row r="497" spans="1:10" x14ac:dyDescent="0.15">
      <c r="A497" s="94"/>
      <c r="B497" s="211"/>
      <c r="C497" s="323"/>
      <c r="D497" s="323"/>
      <c r="E497" s="323"/>
      <c r="F497" s="312"/>
      <c r="G497" s="323"/>
      <c r="H497" s="323"/>
      <c r="I497" s="211"/>
      <c r="J497" s="211"/>
    </row>
    <row r="498" spans="1:10" x14ac:dyDescent="0.15">
      <c r="A498" s="94"/>
      <c r="B498" s="211"/>
      <c r="C498" s="323"/>
      <c r="D498" s="323"/>
      <c r="E498" s="323"/>
      <c r="F498" s="312"/>
      <c r="G498" s="323"/>
      <c r="H498" s="323"/>
      <c r="I498" s="211"/>
      <c r="J498" s="211"/>
    </row>
    <row r="499" spans="1:10" x14ac:dyDescent="0.15">
      <c r="A499" s="94"/>
      <c r="B499" s="211"/>
      <c r="C499" s="323"/>
      <c r="D499" s="323"/>
      <c r="E499" s="323"/>
      <c r="F499" s="312"/>
      <c r="G499" s="323"/>
      <c r="H499" s="323"/>
      <c r="I499" s="211"/>
      <c r="J499" s="211"/>
    </row>
    <row r="500" spans="1:10" x14ac:dyDescent="0.15">
      <c r="A500" s="94"/>
      <c r="B500" s="211"/>
      <c r="C500" s="323"/>
      <c r="D500" s="323"/>
      <c r="E500" s="323"/>
      <c r="F500" s="312"/>
      <c r="G500" s="323"/>
      <c r="H500" s="323"/>
      <c r="I500" s="211"/>
      <c r="J500" s="211"/>
    </row>
    <row r="501" spans="1:10" x14ac:dyDescent="0.15">
      <c r="A501" s="94"/>
      <c r="B501" s="211"/>
      <c r="C501" s="323"/>
      <c r="D501" s="323"/>
      <c r="E501" s="323"/>
      <c r="F501" s="312"/>
      <c r="G501" s="323"/>
      <c r="H501" s="323"/>
      <c r="I501" s="211"/>
      <c r="J501" s="211"/>
    </row>
    <row r="502" spans="1:10" x14ac:dyDescent="0.15">
      <c r="A502" s="94"/>
      <c r="B502" s="211"/>
      <c r="C502" s="323"/>
      <c r="D502" s="323"/>
      <c r="E502" s="323"/>
      <c r="F502" s="312"/>
      <c r="G502" s="323"/>
      <c r="H502" s="323"/>
      <c r="I502" s="211"/>
      <c r="J502" s="211"/>
    </row>
    <row r="503" spans="1:10" x14ac:dyDescent="0.15">
      <c r="A503" s="94"/>
      <c r="B503" s="211"/>
      <c r="C503" s="323"/>
      <c r="D503" s="323"/>
      <c r="E503" s="323"/>
      <c r="F503" s="312"/>
      <c r="G503" s="323"/>
      <c r="H503" s="323"/>
      <c r="I503" s="211"/>
      <c r="J503" s="211"/>
    </row>
    <row r="504" spans="1:10" x14ac:dyDescent="0.15">
      <c r="A504" s="94"/>
      <c r="B504" s="211"/>
      <c r="C504" s="323"/>
      <c r="D504" s="323"/>
      <c r="E504" s="323"/>
      <c r="F504" s="312"/>
      <c r="G504" s="323"/>
      <c r="H504" s="323"/>
      <c r="I504" s="211"/>
      <c r="J504" s="211"/>
    </row>
    <row r="505" spans="1:10" x14ac:dyDescent="0.15">
      <c r="A505" s="94"/>
      <c r="B505" s="211"/>
      <c r="C505" s="323"/>
      <c r="D505" s="323"/>
      <c r="E505" s="323"/>
      <c r="F505" s="312"/>
      <c r="G505" s="323"/>
      <c r="H505" s="323"/>
      <c r="I505" s="211"/>
      <c r="J505" s="211"/>
    </row>
    <row r="506" spans="1:10" x14ac:dyDescent="0.15">
      <c r="A506" s="94"/>
      <c r="B506" s="211"/>
      <c r="C506" s="323"/>
      <c r="D506" s="323"/>
      <c r="E506" s="323"/>
      <c r="F506" s="312"/>
      <c r="G506" s="323"/>
      <c r="H506" s="323"/>
      <c r="I506" s="211"/>
      <c r="J506" s="211"/>
    </row>
    <row r="507" spans="1:10" x14ac:dyDescent="0.15">
      <c r="A507" s="94"/>
      <c r="B507" s="211"/>
      <c r="C507" s="323"/>
      <c r="D507" s="323"/>
      <c r="E507" s="323"/>
      <c r="F507" s="312"/>
      <c r="G507" s="323"/>
      <c r="H507" s="323"/>
      <c r="I507" s="211"/>
      <c r="J507" s="211"/>
    </row>
    <row r="508" spans="1:10" x14ac:dyDescent="0.15">
      <c r="A508" s="94"/>
      <c r="B508" s="211"/>
      <c r="C508" s="323"/>
      <c r="D508" s="323"/>
      <c r="E508" s="323"/>
      <c r="F508" s="312"/>
      <c r="G508" s="323"/>
      <c r="H508" s="323"/>
      <c r="I508" s="211"/>
      <c r="J508" s="211"/>
    </row>
    <row r="509" spans="1:10" x14ac:dyDescent="0.15">
      <c r="A509" s="94"/>
      <c r="B509" s="211"/>
      <c r="C509" s="323"/>
      <c r="D509" s="323"/>
      <c r="E509" s="323"/>
      <c r="F509" s="312"/>
      <c r="G509" s="323"/>
      <c r="H509" s="323"/>
      <c r="I509" s="211"/>
      <c r="J509" s="211"/>
    </row>
    <row r="510" spans="1:10" x14ac:dyDescent="0.15">
      <c r="A510" s="94"/>
      <c r="B510" s="211"/>
      <c r="C510" s="323"/>
      <c r="D510" s="323"/>
      <c r="E510" s="323"/>
      <c r="F510" s="312"/>
      <c r="G510" s="323"/>
      <c r="H510" s="323"/>
      <c r="I510" s="211"/>
      <c r="J510" s="211"/>
    </row>
    <row r="511" spans="1:10" x14ac:dyDescent="0.15">
      <c r="A511" s="94"/>
      <c r="B511" s="211"/>
      <c r="C511" s="323"/>
      <c r="D511" s="323"/>
      <c r="E511" s="323"/>
      <c r="F511" s="312"/>
      <c r="G511" s="323"/>
      <c r="H511" s="323"/>
      <c r="I511" s="211"/>
      <c r="J511" s="211"/>
    </row>
    <row r="512" spans="1:10" x14ac:dyDescent="0.15">
      <c r="A512" s="94"/>
      <c r="B512" s="211"/>
      <c r="C512" s="323"/>
      <c r="D512" s="323"/>
      <c r="E512" s="323"/>
      <c r="F512" s="312"/>
      <c r="G512" s="323"/>
      <c r="H512" s="323"/>
      <c r="I512" s="211"/>
      <c r="J512" s="211"/>
    </row>
    <row r="513" spans="1:10" x14ac:dyDescent="0.15">
      <c r="A513" s="94"/>
      <c r="B513" s="211"/>
      <c r="C513" s="323"/>
      <c r="D513" s="323"/>
      <c r="E513" s="323"/>
      <c r="F513" s="312"/>
      <c r="G513" s="323"/>
      <c r="H513" s="323"/>
      <c r="I513" s="211"/>
      <c r="J513" s="211"/>
    </row>
    <row r="514" spans="1:10" x14ac:dyDescent="0.15">
      <c r="A514" s="94"/>
      <c r="B514" s="211"/>
      <c r="C514" s="323"/>
      <c r="D514" s="323"/>
      <c r="E514" s="323"/>
      <c r="F514" s="312"/>
      <c r="G514" s="323"/>
      <c r="H514" s="323"/>
      <c r="I514" s="211"/>
      <c r="J514" s="211"/>
    </row>
    <row r="515" spans="1:10" x14ac:dyDescent="0.15">
      <c r="A515" s="94"/>
      <c r="B515" s="211"/>
      <c r="C515" s="323"/>
      <c r="D515" s="323"/>
      <c r="E515" s="323"/>
      <c r="F515" s="312"/>
      <c r="G515" s="323"/>
      <c r="H515" s="323"/>
      <c r="I515" s="211"/>
      <c r="J515" s="211"/>
    </row>
    <row r="516" spans="1:10" x14ac:dyDescent="0.15">
      <c r="A516" s="94"/>
      <c r="B516" s="211"/>
      <c r="C516" s="323"/>
      <c r="D516" s="323"/>
      <c r="E516" s="323"/>
      <c r="F516" s="312"/>
      <c r="G516" s="323"/>
      <c r="H516" s="323"/>
      <c r="I516" s="211"/>
      <c r="J516" s="211"/>
    </row>
    <row r="517" spans="1:10" x14ac:dyDescent="0.15">
      <c r="A517" s="94"/>
      <c r="B517" s="211"/>
      <c r="C517" s="323"/>
      <c r="D517" s="323"/>
      <c r="E517" s="323"/>
      <c r="F517" s="312"/>
      <c r="G517" s="323"/>
      <c r="H517" s="323"/>
      <c r="I517" s="211"/>
      <c r="J517" s="211"/>
    </row>
    <row r="518" spans="1:10" x14ac:dyDescent="0.15">
      <c r="A518" s="94"/>
      <c r="B518" s="211"/>
      <c r="C518" s="323"/>
      <c r="D518" s="323"/>
      <c r="E518" s="323"/>
      <c r="F518" s="312"/>
      <c r="G518" s="323"/>
      <c r="H518" s="323"/>
      <c r="I518" s="211"/>
      <c r="J518" s="211"/>
    </row>
    <row r="519" spans="1:10" x14ac:dyDescent="0.15">
      <c r="A519" s="94"/>
      <c r="B519" s="211"/>
      <c r="C519" s="323"/>
      <c r="D519" s="323"/>
      <c r="E519" s="323"/>
      <c r="F519" s="312"/>
      <c r="G519" s="323"/>
      <c r="H519" s="323"/>
      <c r="I519" s="211"/>
      <c r="J519" s="211"/>
    </row>
    <row r="520" spans="1:10" x14ac:dyDescent="0.15">
      <c r="A520" s="94"/>
      <c r="B520" s="211"/>
      <c r="C520" s="323"/>
      <c r="D520" s="323"/>
      <c r="E520" s="323"/>
      <c r="F520" s="312"/>
      <c r="G520" s="323"/>
      <c r="H520" s="323"/>
      <c r="I520" s="211"/>
      <c r="J520" s="211"/>
    </row>
    <row r="521" spans="1:10" x14ac:dyDescent="0.15">
      <c r="A521" s="94"/>
      <c r="B521" s="211"/>
      <c r="C521" s="323"/>
      <c r="D521" s="323"/>
      <c r="E521" s="323"/>
      <c r="F521" s="312"/>
      <c r="G521" s="323"/>
      <c r="H521" s="323"/>
      <c r="I521" s="211"/>
      <c r="J521" s="211"/>
    </row>
    <row r="522" spans="1:10" x14ac:dyDescent="0.15">
      <c r="A522" s="94"/>
      <c r="B522" s="211"/>
      <c r="C522" s="323"/>
      <c r="D522" s="323"/>
      <c r="E522" s="323"/>
      <c r="F522" s="312"/>
      <c r="G522" s="323"/>
      <c r="H522" s="323"/>
      <c r="I522" s="211"/>
      <c r="J522" s="211"/>
    </row>
    <row r="523" spans="1:10" x14ac:dyDescent="0.15">
      <c r="A523" s="94"/>
      <c r="B523" s="211"/>
      <c r="C523" s="323"/>
      <c r="D523" s="323"/>
      <c r="E523" s="323"/>
      <c r="F523" s="312"/>
      <c r="G523" s="323"/>
      <c r="H523" s="323"/>
      <c r="I523" s="211"/>
      <c r="J523" s="211"/>
    </row>
    <row r="524" spans="1:10" x14ac:dyDescent="0.15">
      <c r="A524" s="94"/>
      <c r="B524" s="211"/>
      <c r="C524" s="323"/>
      <c r="D524" s="323"/>
      <c r="E524" s="323"/>
      <c r="F524" s="312"/>
      <c r="G524" s="323"/>
      <c r="H524" s="323"/>
      <c r="I524" s="211"/>
      <c r="J524" s="211"/>
    </row>
    <row r="525" spans="1:10" x14ac:dyDescent="0.15">
      <c r="A525" s="94"/>
      <c r="B525" s="211"/>
      <c r="C525" s="323"/>
      <c r="D525" s="323"/>
      <c r="E525" s="323"/>
      <c r="F525" s="312"/>
      <c r="G525" s="323"/>
      <c r="H525" s="323"/>
      <c r="I525" s="211"/>
      <c r="J525" s="211"/>
    </row>
    <row r="526" spans="1:10" x14ac:dyDescent="0.15">
      <c r="A526" s="94"/>
      <c r="B526" s="211"/>
      <c r="C526" s="323"/>
      <c r="D526" s="323"/>
      <c r="E526" s="323"/>
      <c r="F526" s="312"/>
      <c r="G526" s="323"/>
      <c r="H526" s="323"/>
      <c r="I526" s="211"/>
      <c r="J526" s="211"/>
    </row>
    <row r="527" spans="1:10" x14ac:dyDescent="0.15">
      <c r="A527" s="94"/>
      <c r="B527" s="211"/>
      <c r="C527" s="323"/>
      <c r="D527" s="323"/>
      <c r="E527" s="323"/>
      <c r="F527" s="312"/>
      <c r="G527" s="323"/>
      <c r="H527" s="323"/>
      <c r="I527" s="211"/>
      <c r="J527" s="211"/>
    </row>
    <row r="528" spans="1:10" x14ac:dyDescent="0.15">
      <c r="A528" s="94"/>
      <c r="B528" s="211"/>
      <c r="C528" s="323"/>
      <c r="D528" s="323"/>
      <c r="E528" s="323"/>
      <c r="F528" s="312"/>
      <c r="G528" s="323"/>
      <c r="H528" s="323"/>
      <c r="I528" s="211"/>
      <c r="J528" s="211"/>
    </row>
    <row r="529" spans="1:10" x14ac:dyDescent="0.15">
      <c r="A529" s="94"/>
      <c r="B529" s="211"/>
      <c r="C529" s="323"/>
      <c r="D529" s="323"/>
      <c r="E529" s="323"/>
      <c r="F529" s="312"/>
      <c r="G529" s="323"/>
      <c r="H529" s="323"/>
      <c r="I529" s="211"/>
      <c r="J529" s="211"/>
    </row>
    <row r="530" spans="1:10" x14ac:dyDescent="0.15">
      <c r="A530" s="94"/>
      <c r="B530" s="211"/>
      <c r="C530" s="323"/>
      <c r="D530" s="323"/>
      <c r="E530" s="323"/>
      <c r="F530" s="312"/>
      <c r="G530" s="323"/>
      <c r="H530" s="323"/>
      <c r="I530" s="211"/>
      <c r="J530" s="211"/>
    </row>
    <row r="531" spans="1:10" x14ac:dyDescent="0.15">
      <c r="A531" s="94"/>
      <c r="B531" s="211"/>
      <c r="C531" s="323"/>
      <c r="D531" s="323"/>
      <c r="E531" s="323"/>
      <c r="F531" s="312"/>
      <c r="G531" s="323"/>
      <c r="H531" s="323"/>
      <c r="I531" s="211"/>
      <c r="J531" s="211"/>
    </row>
    <row r="532" spans="1:10" x14ac:dyDescent="0.15">
      <c r="A532" s="94"/>
      <c r="B532" s="211"/>
      <c r="C532" s="323"/>
      <c r="D532" s="323"/>
      <c r="E532" s="323"/>
      <c r="F532" s="312"/>
      <c r="G532" s="323"/>
      <c r="H532" s="323"/>
      <c r="I532" s="211"/>
      <c r="J532" s="211"/>
    </row>
    <row r="533" spans="1:10" x14ac:dyDescent="0.15">
      <c r="A533" s="94"/>
      <c r="B533" s="211"/>
      <c r="C533" s="323"/>
      <c r="D533" s="323"/>
      <c r="E533" s="323"/>
      <c r="F533" s="312"/>
      <c r="G533" s="323"/>
      <c r="H533" s="323"/>
      <c r="I533" s="211"/>
      <c r="J533" s="211"/>
    </row>
    <row r="534" spans="1:10" x14ac:dyDescent="0.15">
      <c r="A534" s="94"/>
      <c r="B534" s="211"/>
      <c r="C534" s="323"/>
      <c r="D534" s="323"/>
      <c r="E534" s="323"/>
      <c r="F534" s="312"/>
      <c r="G534" s="323"/>
      <c r="H534" s="323"/>
      <c r="I534" s="211"/>
      <c r="J534" s="211"/>
    </row>
    <row r="535" spans="1:10" x14ac:dyDescent="0.15">
      <c r="A535" s="94"/>
      <c r="B535" s="211"/>
      <c r="C535" s="323"/>
      <c r="D535" s="323"/>
      <c r="E535" s="323"/>
      <c r="F535" s="312"/>
      <c r="G535" s="323"/>
      <c r="H535" s="323"/>
      <c r="I535" s="211"/>
      <c r="J535" s="211"/>
    </row>
    <row r="536" spans="1:10" x14ac:dyDescent="0.15">
      <c r="A536" s="94"/>
      <c r="B536" s="211"/>
      <c r="C536" s="323"/>
      <c r="D536" s="323"/>
      <c r="E536" s="323"/>
      <c r="F536" s="312"/>
      <c r="G536" s="323"/>
      <c r="H536" s="323"/>
      <c r="I536" s="211"/>
      <c r="J536" s="211"/>
    </row>
    <row r="537" spans="1:10" x14ac:dyDescent="0.15">
      <c r="A537" s="94"/>
      <c r="B537" s="211"/>
      <c r="C537" s="323"/>
      <c r="D537" s="323"/>
      <c r="E537" s="323"/>
      <c r="F537" s="312"/>
      <c r="G537" s="323"/>
      <c r="H537" s="323"/>
      <c r="I537" s="211"/>
      <c r="J537" s="211"/>
    </row>
    <row r="538" spans="1:10" x14ac:dyDescent="0.15">
      <c r="A538" s="94"/>
      <c r="B538" s="211"/>
      <c r="C538" s="323"/>
      <c r="D538" s="323"/>
      <c r="E538" s="323"/>
      <c r="F538" s="312"/>
      <c r="G538" s="323"/>
      <c r="H538" s="323"/>
      <c r="I538" s="211"/>
      <c r="J538" s="211"/>
    </row>
    <row r="539" spans="1:10" x14ac:dyDescent="0.15">
      <c r="A539" s="94"/>
      <c r="B539" s="211"/>
      <c r="C539" s="323"/>
      <c r="D539" s="323"/>
      <c r="E539" s="323"/>
      <c r="F539" s="312"/>
      <c r="G539" s="323"/>
      <c r="H539" s="323"/>
      <c r="I539" s="211"/>
      <c r="J539" s="211"/>
    </row>
    <row r="540" spans="1:10" x14ac:dyDescent="0.15">
      <c r="A540" s="94"/>
      <c r="B540" s="211"/>
      <c r="C540" s="323"/>
      <c r="D540" s="323"/>
      <c r="E540" s="323"/>
      <c r="F540" s="312"/>
      <c r="G540" s="323"/>
      <c r="H540" s="323"/>
      <c r="I540" s="211"/>
      <c r="J540" s="211"/>
    </row>
    <row r="541" spans="1:10" x14ac:dyDescent="0.15">
      <c r="A541" s="94"/>
      <c r="B541" s="211"/>
      <c r="C541" s="323"/>
      <c r="D541" s="323"/>
      <c r="E541" s="323"/>
      <c r="F541" s="312"/>
      <c r="G541" s="323"/>
      <c r="H541" s="323"/>
      <c r="I541" s="211"/>
      <c r="J541" s="211"/>
    </row>
    <row r="542" spans="1:10" x14ac:dyDescent="0.15">
      <c r="A542" s="94"/>
      <c r="B542" s="211"/>
      <c r="C542" s="323"/>
      <c r="D542" s="323"/>
      <c r="E542" s="323"/>
      <c r="F542" s="312"/>
      <c r="G542" s="323"/>
      <c r="H542" s="323"/>
      <c r="I542" s="211"/>
      <c r="J542" s="211"/>
    </row>
    <row r="543" spans="1:10" x14ac:dyDescent="0.15">
      <c r="A543" s="94"/>
      <c r="B543" s="211"/>
      <c r="C543" s="323"/>
      <c r="D543" s="323"/>
      <c r="E543" s="323"/>
      <c r="F543" s="312"/>
      <c r="G543" s="323"/>
      <c r="H543" s="323"/>
      <c r="I543" s="211"/>
      <c r="J543" s="211"/>
    </row>
    <row r="544" spans="1:10" x14ac:dyDescent="0.15">
      <c r="A544" s="94"/>
      <c r="B544" s="211"/>
      <c r="C544" s="323"/>
      <c r="D544" s="323"/>
      <c r="E544" s="323"/>
      <c r="F544" s="312"/>
      <c r="G544" s="323"/>
      <c r="H544" s="323"/>
      <c r="I544" s="211"/>
      <c r="J544" s="211"/>
    </row>
    <row r="545" spans="1:10" x14ac:dyDescent="0.15">
      <c r="A545" s="94"/>
      <c r="B545" s="211"/>
      <c r="C545" s="323"/>
      <c r="D545" s="323"/>
      <c r="E545" s="323"/>
      <c r="F545" s="312"/>
      <c r="G545" s="323"/>
      <c r="H545" s="323"/>
      <c r="I545" s="211"/>
      <c r="J545" s="211"/>
    </row>
    <row r="546" spans="1:10" x14ac:dyDescent="0.15">
      <c r="A546" s="94"/>
      <c r="B546" s="211"/>
      <c r="C546" s="323"/>
      <c r="D546" s="323"/>
      <c r="E546" s="323"/>
      <c r="F546" s="312"/>
      <c r="G546" s="323"/>
      <c r="H546" s="323"/>
      <c r="I546" s="211"/>
      <c r="J546" s="211"/>
    </row>
    <row r="547" spans="1:10" x14ac:dyDescent="0.15">
      <c r="A547" s="94"/>
      <c r="B547" s="211"/>
      <c r="C547" s="323"/>
      <c r="D547" s="323"/>
      <c r="E547" s="323"/>
      <c r="F547" s="312"/>
      <c r="G547" s="323"/>
      <c r="H547" s="323"/>
      <c r="I547" s="211"/>
      <c r="J547" s="211"/>
    </row>
    <row r="548" spans="1:10" x14ac:dyDescent="0.15">
      <c r="A548" s="94"/>
      <c r="B548" s="211"/>
      <c r="C548" s="323"/>
      <c r="D548" s="323"/>
      <c r="E548" s="323"/>
      <c r="F548" s="312"/>
      <c r="G548" s="323"/>
      <c r="H548" s="323"/>
      <c r="I548" s="211"/>
      <c r="J548" s="211"/>
    </row>
    <row r="549" spans="1:10" x14ac:dyDescent="0.15">
      <c r="A549" s="94"/>
      <c r="B549" s="211"/>
      <c r="C549" s="323"/>
      <c r="D549" s="323"/>
      <c r="E549" s="323"/>
      <c r="F549" s="312"/>
      <c r="G549" s="323"/>
      <c r="H549" s="323"/>
      <c r="I549" s="211"/>
      <c r="J549" s="211"/>
    </row>
    <row r="550" spans="1:10" x14ac:dyDescent="0.15">
      <c r="A550" s="94"/>
      <c r="B550" s="211"/>
      <c r="C550" s="323"/>
      <c r="D550" s="323"/>
      <c r="E550" s="323"/>
      <c r="F550" s="312"/>
      <c r="G550" s="323"/>
      <c r="H550" s="323"/>
      <c r="I550" s="211"/>
      <c r="J550" s="211"/>
    </row>
    <row r="551" spans="1:10" x14ac:dyDescent="0.15">
      <c r="A551" s="94"/>
      <c r="B551" s="211"/>
      <c r="C551" s="323"/>
      <c r="D551" s="323"/>
      <c r="E551" s="323"/>
      <c r="F551" s="312"/>
      <c r="G551" s="323"/>
      <c r="H551" s="323"/>
      <c r="I551" s="211"/>
      <c r="J551" s="211"/>
    </row>
    <row r="552" spans="1:10" x14ac:dyDescent="0.15">
      <c r="A552" s="94"/>
      <c r="B552" s="211"/>
      <c r="C552" s="323"/>
      <c r="D552" s="323"/>
      <c r="E552" s="323"/>
      <c r="F552" s="312"/>
      <c r="G552" s="323"/>
      <c r="H552" s="323"/>
      <c r="I552" s="211"/>
      <c r="J552" s="211"/>
    </row>
    <row r="553" spans="1:10" x14ac:dyDescent="0.15">
      <c r="A553" s="94"/>
      <c r="B553" s="211"/>
      <c r="C553" s="323"/>
      <c r="D553" s="323"/>
      <c r="E553" s="323"/>
      <c r="F553" s="312"/>
      <c r="G553" s="323"/>
      <c r="H553" s="323"/>
      <c r="I553" s="211"/>
      <c r="J553" s="211"/>
    </row>
    <row r="554" spans="1:10" x14ac:dyDescent="0.15">
      <c r="A554" s="94"/>
      <c r="B554" s="211"/>
      <c r="C554" s="323"/>
      <c r="D554" s="323"/>
      <c r="E554" s="323"/>
      <c r="F554" s="312"/>
      <c r="G554" s="323"/>
      <c r="H554" s="323"/>
      <c r="I554" s="211"/>
      <c r="J554" s="211"/>
    </row>
    <row r="555" spans="1:10" x14ac:dyDescent="0.15">
      <c r="A555" s="94"/>
      <c r="B555" s="211"/>
      <c r="C555" s="323"/>
      <c r="D555" s="323"/>
      <c r="E555" s="323"/>
      <c r="F555" s="312"/>
      <c r="G555" s="323"/>
      <c r="H555" s="323"/>
      <c r="I555" s="211"/>
      <c r="J555" s="211"/>
    </row>
    <row r="556" spans="1:10" x14ac:dyDescent="0.15">
      <c r="A556" s="94"/>
      <c r="B556" s="211"/>
      <c r="C556" s="323"/>
      <c r="D556" s="323"/>
      <c r="E556" s="323"/>
      <c r="F556" s="312"/>
      <c r="G556" s="323"/>
      <c r="H556" s="323"/>
      <c r="I556" s="211"/>
      <c r="J556" s="211"/>
    </row>
    <row r="557" spans="1:10" x14ac:dyDescent="0.15">
      <c r="A557" s="94"/>
      <c r="B557" s="211"/>
      <c r="C557" s="323"/>
      <c r="D557" s="323"/>
      <c r="E557" s="323"/>
      <c r="F557" s="312"/>
      <c r="G557" s="323"/>
      <c r="H557" s="323"/>
      <c r="I557" s="211"/>
      <c r="J557" s="211"/>
    </row>
    <row r="558" spans="1:10" x14ac:dyDescent="0.15">
      <c r="A558" s="94"/>
      <c r="B558" s="211"/>
      <c r="C558" s="323"/>
      <c r="D558" s="323"/>
      <c r="E558" s="323"/>
      <c r="F558" s="312"/>
      <c r="G558" s="323"/>
      <c r="H558" s="323"/>
      <c r="I558" s="211"/>
      <c r="J558" s="211"/>
    </row>
    <row r="559" spans="1:10" x14ac:dyDescent="0.15">
      <c r="A559" s="94"/>
      <c r="B559" s="211"/>
      <c r="C559" s="323"/>
      <c r="D559" s="323"/>
      <c r="E559" s="323"/>
      <c r="F559" s="312"/>
      <c r="G559" s="323"/>
      <c r="H559" s="323"/>
      <c r="I559" s="211"/>
      <c r="J559" s="211"/>
    </row>
    <row r="560" spans="1:10" x14ac:dyDescent="0.15">
      <c r="A560" s="94"/>
      <c r="B560" s="211"/>
      <c r="C560" s="323"/>
      <c r="D560" s="323"/>
      <c r="E560" s="323"/>
      <c r="F560" s="312"/>
      <c r="G560" s="323"/>
      <c r="H560" s="323"/>
      <c r="I560" s="211"/>
      <c r="J560" s="211"/>
    </row>
    <row r="561" spans="1:10" x14ac:dyDescent="0.15">
      <c r="A561" s="94"/>
      <c r="B561" s="211"/>
      <c r="C561" s="323"/>
      <c r="D561" s="323"/>
      <c r="E561" s="323"/>
      <c r="F561" s="312"/>
      <c r="G561" s="323"/>
      <c r="H561" s="323"/>
      <c r="I561" s="211"/>
      <c r="J561" s="211"/>
    </row>
    <row r="562" spans="1:10" x14ac:dyDescent="0.15">
      <c r="A562" s="94"/>
      <c r="B562" s="211"/>
      <c r="C562" s="323"/>
      <c r="D562" s="323"/>
      <c r="E562" s="323"/>
      <c r="F562" s="312"/>
      <c r="G562" s="323"/>
      <c r="H562" s="323"/>
      <c r="I562" s="211"/>
      <c r="J562" s="211"/>
    </row>
    <row r="563" spans="1:10" x14ac:dyDescent="0.15">
      <c r="A563" s="94"/>
      <c r="B563" s="211"/>
      <c r="C563" s="323"/>
      <c r="D563" s="323"/>
      <c r="E563" s="323"/>
      <c r="F563" s="312"/>
      <c r="G563" s="323"/>
      <c r="H563" s="323"/>
      <c r="I563" s="211"/>
      <c r="J563" s="211"/>
    </row>
    <row r="564" spans="1:10" x14ac:dyDescent="0.15">
      <c r="A564" s="94"/>
      <c r="B564" s="211"/>
      <c r="C564" s="323"/>
      <c r="D564" s="323"/>
      <c r="E564" s="323"/>
      <c r="F564" s="312"/>
      <c r="G564" s="323"/>
      <c r="H564" s="323"/>
      <c r="I564" s="211"/>
      <c r="J564" s="211"/>
    </row>
    <row r="565" spans="1:10" x14ac:dyDescent="0.15">
      <c r="A565" s="94"/>
      <c r="B565" s="211"/>
      <c r="C565" s="323"/>
      <c r="D565" s="323"/>
      <c r="E565" s="323"/>
      <c r="F565" s="312"/>
      <c r="G565" s="323"/>
      <c r="H565" s="323"/>
      <c r="I565" s="211"/>
      <c r="J565" s="211"/>
    </row>
    <row r="566" spans="1:10" x14ac:dyDescent="0.15">
      <c r="A566" s="94"/>
      <c r="B566" s="211"/>
      <c r="C566" s="323"/>
      <c r="D566" s="323"/>
      <c r="E566" s="323"/>
      <c r="F566" s="312"/>
      <c r="G566" s="323"/>
      <c r="H566" s="323"/>
      <c r="I566" s="211"/>
      <c r="J566" s="211"/>
    </row>
    <row r="567" spans="1:10" x14ac:dyDescent="0.15">
      <c r="A567" s="94"/>
      <c r="B567" s="211"/>
      <c r="C567" s="323"/>
      <c r="D567" s="323"/>
      <c r="E567" s="323"/>
      <c r="F567" s="312"/>
      <c r="G567" s="323"/>
      <c r="H567" s="323"/>
      <c r="I567" s="211"/>
      <c r="J567" s="211"/>
    </row>
    <row r="568" spans="1:10" x14ac:dyDescent="0.15">
      <c r="A568" s="94"/>
      <c r="B568" s="211"/>
      <c r="C568" s="323"/>
      <c r="D568" s="323"/>
      <c r="E568" s="323"/>
      <c r="F568" s="312"/>
      <c r="G568" s="323"/>
      <c r="H568" s="323"/>
      <c r="I568" s="211"/>
      <c r="J568" s="211"/>
    </row>
    <row r="569" spans="1:10" x14ac:dyDescent="0.15">
      <c r="A569" s="94"/>
      <c r="B569" s="211"/>
      <c r="C569" s="323"/>
      <c r="D569" s="323"/>
      <c r="E569" s="323"/>
      <c r="F569" s="312"/>
      <c r="G569" s="323"/>
      <c r="H569" s="323"/>
      <c r="I569" s="211"/>
      <c r="J569" s="211"/>
    </row>
    <row r="570" spans="1:10" x14ac:dyDescent="0.15">
      <c r="A570" s="94"/>
      <c r="B570" s="211"/>
      <c r="C570" s="323"/>
      <c r="D570" s="323"/>
      <c r="E570" s="323"/>
      <c r="F570" s="312"/>
      <c r="G570" s="323"/>
      <c r="H570" s="323"/>
      <c r="I570" s="211"/>
      <c r="J570" s="211"/>
    </row>
    <row r="571" spans="1:10" x14ac:dyDescent="0.15">
      <c r="A571" s="94"/>
      <c r="B571" s="211"/>
      <c r="C571" s="323"/>
      <c r="D571" s="323"/>
      <c r="E571" s="323"/>
      <c r="F571" s="312"/>
      <c r="G571" s="323"/>
      <c r="H571" s="323"/>
      <c r="I571" s="211"/>
      <c r="J571" s="211"/>
    </row>
    <row r="572" spans="1:10" x14ac:dyDescent="0.15">
      <c r="A572" s="94"/>
      <c r="B572" s="211"/>
      <c r="C572" s="323"/>
      <c r="D572" s="323"/>
      <c r="E572" s="323"/>
      <c r="F572" s="312"/>
      <c r="G572" s="323"/>
      <c r="H572" s="323"/>
      <c r="I572" s="211"/>
      <c r="J572" s="211"/>
    </row>
    <row r="573" spans="1:10" x14ac:dyDescent="0.15">
      <c r="A573" s="94"/>
      <c r="B573" s="211"/>
      <c r="C573" s="323"/>
      <c r="D573" s="323"/>
      <c r="E573" s="323"/>
      <c r="F573" s="312"/>
      <c r="G573" s="323"/>
      <c r="H573" s="323"/>
      <c r="I573" s="211"/>
      <c r="J573" s="211"/>
    </row>
    <row r="574" spans="1:10" x14ac:dyDescent="0.15">
      <c r="A574" s="94"/>
      <c r="B574" s="211"/>
      <c r="C574" s="323"/>
      <c r="D574" s="323"/>
      <c r="E574" s="323"/>
      <c r="F574" s="312"/>
      <c r="G574" s="323"/>
      <c r="H574" s="323"/>
      <c r="I574" s="211"/>
      <c r="J574" s="211"/>
    </row>
    <row r="575" spans="1:10" x14ac:dyDescent="0.15">
      <c r="A575" s="94"/>
      <c r="B575" s="211"/>
      <c r="C575" s="323"/>
      <c r="D575" s="323"/>
      <c r="E575" s="323"/>
      <c r="F575" s="312"/>
      <c r="G575" s="323"/>
      <c r="H575" s="323"/>
      <c r="I575" s="211"/>
      <c r="J575" s="211"/>
    </row>
    <row r="576" spans="1:10" x14ac:dyDescent="0.15">
      <c r="A576" s="94"/>
      <c r="B576" s="211"/>
      <c r="C576" s="323"/>
      <c r="D576" s="323"/>
      <c r="E576" s="323"/>
      <c r="F576" s="312"/>
      <c r="G576" s="323"/>
      <c r="H576" s="323"/>
      <c r="I576" s="211"/>
      <c r="J576" s="211"/>
    </row>
    <row r="577" spans="1:10" x14ac:dyDescent="0.15">
      <c r="A577" s="94"/>
      <c r="B577" s="211"/>
      <c r="C577" s="323"/>
      <c r="D577" s="323"/>
      <c r="E577" s="323"/>
      <c r="F577" s="312"/>
      <c r="G577" s="323"/>
      <c r="H577" s="323"/>
      <c r="I577" s="211"/>
      <c r="J577" s="211"/>
    </row>
    <row r="578" spans="1:10" x14ac:dyDescent="0.15">
      <c r="A578" s="94"/>
      <c r="B578" s="211"/>
      <c r="C578" s="323"/>
      <c r="D578" s="323"/>
      <c r="E578" s="323"/>
      <c r="F578" s="312"/>
      <c r="G578" s="323"/>
      <c r="H578" s="323"/>
      <c r="I578" s="211"/>
      <c r="J578" s="211"/>
    </row>
    <row r="579" spans="1:10" x14ac:dyDescent="0.15">
      <c r="A579" s="94"/>
      <c r="B579" s="211"/>
      <c r="C579" s="323"/>
      <c r="D579" s="323"/>
      <c r="E579" s="323"/>
      <c r="F579" s="312"/>
      <c r="G579" s="323"/>
      <c r="H579" s="323"/>
      <c r="I579" s="211"/>
      <c r="J579" s="211"/>
    </row>
    <row r="580" spans="1:10" x14ac:dyDescent="0.15">
      <c r="A580" s="94"/>
      <c r="B580" s="211"/>
      <c r="C580" s="323"/>
      <c r="D580" s="323"/>
      <c r="E580" s="323"/>
      <c r="F580" s="312"/>
      <c r="G580" s="323"/>
      <c r="H580" s="323"/>
      <c r="I580" s="211"/>
      <c r="J580" s="211"/>
    </row>
    <row r="581" spans="1:10" x14ac:dyDescent="0.15">
      <c r="A581" s="94"/>
      <c r="B581" s="211"/>
      <c r="C581" s="323"/>
      <c r="D581" s="323"/>
      <c r="E581" s="323"/>
      <c r="F581" s="312"/>
      <c r="G581" s="323"/>
      <c r="H581" s="323"/>
      <c r="I581" s="211"/>
      <c r="J581" s="211"/>
    </row>
    <row r="582" spans="1:10" x14ac:dyDescent="0.15">
      <c r="A582" s="94"/>
      <c r="B582" s="211"/>
      <c r="C582" s="323"/>
      <c r="D582" s="323"/>
      <c r="E582" s="323"/>
      <c r="F582" s="312"/>
      <c r="G582" s="323"/>
      <c r="H582" s="323"/>
      <c r="I582" s="211"/>
      <c r="J582" s="211"/>
    </row>
    <row r="583" spans="1:10" x14ac:dyDescent="0.15">
      <c r="A583" s="94"/>
      <c r="B583" s="211"/>
      <c r="C583" s="323"/>
      <c r="D583" s="323"/>
      <c r="E583" s="323"/>
      <c r="F583" s="312"/>
      <c r="G583" s="323"/>
      <c r="H583" s="323"/>
      <c r="I583" s="211"/>
      <c r="J583" s="211"/>
    </row>
    <row r="584" spans="1:10" x14ac:dyDescent="0.15">
      <c r="A584" s="94"/>
      <c r="B584" s="211"/>
      <c r="C584" s="323"/>
      <c r="D584" s="323"/>
      <c r="E584" s="323"/>
      <c r="F584" s="312"/>
      <c r="G584" s="323"/>
      <c r="H584" s="323"/>
      <c r="I584" s="211"/>
      <c r="J584" s="211"/>
    </row>
    <row r="585" spans="1:10" x14ac:dyDescent="0.15">
      <c r="A585" s="94"/>
      <c r="B585" s="211"/>
      <c r="C585" s="323"/>
      <c r="D585" s="323"/>
      <c r="E585" s="323"/>
      <c r="F585" s="312"/>
      <c r="G585" s="323"/>
      <c r="H585" s="323"/>
      <c r="I585" s="211"/>
      <c r="J585" s="211"/>
    </row>
    <row r="586" spans="1:10" x14ac:dyDescent="0.15">
      <c r="A586" s="94"/>
      <c r="B586" s="211"/>
      <c r="C586" s="323"/>
      <c r="D586" s="323"/>
      <c r="E586" s="323"/>
      <c r="F586" s="312"/>
      <c r="G586" s="323"/>
      <c r="H586" s="323"/>
      <c r="I586" s="211"/>
      <c r="J586" s="211"/>
    </row>
    <row r="587" spans="1:10" x14ac:dyDescent="0.15">
      <c r="A587" s="94"/>
      <c r="B587" s="211"/>
      <c r="C587" s="323"/>
      <c r="D587" s="323"/>
      <c r="E587" s="323"/>
      <c r="F587" s="312"/>
      <c r="G587" s="323"/>
      <c r="H587" s="323"/>
      <c r="I587" s="211"/>
      <c r="J587" s="211"/>
    </row>
    <row r="588" spans="1:10" x14ac:dyDescent="0.15">
      <c r="A588" s="94"/>
      <c r="B588" s="211"/>
      <c r="C588" s="323"/>
      <c r="D588" s="323"/>
      <c r="E588" s="323"/>
      <c r="F588" s="312"/>
      <c r="G588" s="323"/>
      <c r="H588" s="323"/>
      <c r="I588" s="211"/>
      <c r="J588" s="211"/>
    </row>
    <row r="589" spans="1:10" x14ac:dyDescent="0.15">
      <c r="A589" s="94"/>
      <c r="B589" s="211"/>
      <c r="C589" s="323"/>
      <c r="D589" s="323"/>
      <c r="E589" s="323"/>
      <c r="F589" s="312"/>
      <c r="G589" s="323"/>
      <c r="H589" s="323"/>
      <c r="I589" s="211"/>
      <c r="J589" s="211"/>
    </row>
    <row r="590" spans="1:10" x14ac:dyDescent="0.15">
      <c r="A590" s="94"/>
      <c r="B590" s="211"/>
      <c r="C590" s="323"/>
      <c r="D590" s="323"/>
      <c r="E590" s="323"/>
      <c r="F590" s="312"/>
      <c r="G590" s="323"/>
      <c r="H590" s="323"/>
      <c r="I590" s="211"/>
      <c r="J590" s="211"/>
    </row>
    <row r="591" spans="1:10" x14ac:dyDescent="0.15">
      <c r="A591" s="94"/>
      <c r="B591" s="211"/>
      <c r="C591" s="323"/>
      <c r="D591" s="323"/>
      <c r="E591" s="323"/>
      <c r="F591" s="312"/>
      <c r="G591" s="323"/>
      <c r="H591" s="323"/>
      <c r="I591" s="211"/>
      <c r="J591" s="211"/>
    </row>
    <row r="592" spans="1:10" x14ac:dyDescent="0.15">
      <c r="A592" s="94"/>
      <c r="B592" s="211"/>
      <c r="C592" s="323"/>
      <c r="D592" s="323"/>
      <c r="E592" s="323"/>
      <c r="F592" s="312"/>
      <c r="G592" s="323"/>
      <c r="H592" s="323"/>
      <c r="I592" s="211"/>
      <c r="J592" s="211"/>
    </row>
    <row r="593" spans="1:10" x14ac:dyDescent="0.15">
      <c r="A593" s="94"/>
      <c r="B593" s="211"/>
      <c r="C593" s="323"/>
      <c r="D593" s="323"/>
      <c r="E593" s="323"/>
      <c r="F593" s="312"/>
      <c r="G593" s="323"/>
      <c r="H593" s="323"/>
      <c r="I593" s="211"/>
      <c r="J593" s="211"/>
    </row>
    <row r="594" spans="1:10" x14ac:dyDescent="0.15">
      <c r="A594" s="94"/>
      <c r="B594" s="211"/>
      <c r="C594" s="323"/>
      <c r="D594" s="323"/>
      <c r="E594" s="323"/>
      <c r="F594" s="312"/>
      <c r="G594" s="323"/>
      <c r="H594" s="323"/>
      <c r="I594" s="211"/>
      <c r="J594" s="211"/>
    </row>
    <row r="595" spans="1:10" x14ac:dyDescent="0.15">
      <c r="A595" s="94"/>
      <c r="B595" s="211"/>
      <c r="C595" s="323"/>
      <c r="D595" s="323"/>
      <c r="E595" s="323"/>
      <c r="F595" s="312"/>
      <c r="G595" s="323"/>
      <c r="H595" s="323"/>
      <c r="I595" s="211"/>
      <c r="J595" s="211"/>
    </row>
    <row r="596" spans="1:10" x14ac:dyDescent="0.15">
      <c r="A596" s="94"/>
      <c r="B596" s="211"/>
      <c r="C596" s="323"/>
      <c r="D596" s="323"/>
      <c r="E596" s="323"/>
      <c r="F596" s="312"/>
      <c r="G596" s="323"/>
      <c r="H596" s="323"/>
      <c r="I596" s="211"/>
      <c r="J596" s="211"/>
    </row>
    <row r="597" spans="1:10" x14ac:dyDescent="0.15">
      <c r="A597" s="94"/>
      <c r="B597" s="211"/>
      <c r="C597" s="323"/>
      <c r="D597" s="323"/>
      <c r="E597" s="323"/>
      <c r="F597" s="312"/>
      <c r="G597" s="323"/>
      <c r="H597" s="323"/>
      <c r="I597" s="211"/>
      <c r="J597" s="211"/>
    </row>
    <row r="598" spans="1:10" x14ac:dyDescent="0.15">
      <c r="A598" s="94"/>
      <c r="B598" s="211"/>
      <c r="C598" s="323"/>
      <c r="D598" s="323"/>
      <c r="E598" s="323"/>
      <c r="F598" s="312"/>
      <c r="G598" s="323"/>
      <c r="H598" s="323"/>
      <c r="I598" s="211"/>
      <c r="J598" s="211"/>
    </row>
    <row r="599" spans="1:10" x14ac:dyDescent="0.15">
      <c r="A599" s="94"/>
      <c r="B599" s="211"/>
      <c r="C599" s="323"/>
      <c r="D599" s="323"/>
      <c r="E599" s="323"/>
      <c r="F599" s="312"/>
      <c r="G599" s="323"/>
      <c r="H599" s="323"/>
      <c r="I599" s="211"/>
      <c r="J599" s="211"/>
    </row>
    <row r="600" spans="1:10" x14ac:dyDescent="0.15">
      <c r="A600" s="94"/>
      <c r="B600" s="211"/>
      <c r="C600" s="323"/>
      <c r="D600" s="323"/>
      <c r="E600" s="323"/>
      <c r="F600" s="312"/>
      <c r="G600" s="323"/>
      <c r="H600" s="323"/>
      <c r="I600" s="211"/>
      <c r="J600" s="211"/>
    </row>
    <row r="601" spans="1:10" x14ac:dyDescent="0.15">
      <c r="A601" s="94"/>
      <c r="B601" s="211"/>
      <c r="C601" s="323"/>
      <c r="D601" s="323"/>
      <c r="E601" s="323"/>
      <c r="F601" s="312"/>
      <c r="G601" s="323"/>
      <c r="H601" s="323"/>
      <c r="I601" s="211"/>
      <c r="J601" s="211"/>
    </row>
    <row r="602" spans="1:10" x14ac:dyDescent="0.15">
      <c r="A602" s="94"/>
      <c r="B602" s="211"/>
      <c r="C602" s="323"/>
      <c r="D602" s="323"/>
      <c r="E602" s="323"/>
      <c r="F602" s="312"/>
      <c r="G602" s="323"/>
      <c r="H602" s="323"/>
      <c r="I602" s="211"/>
      <c r="J602" s="211"/>
    </row>
    <row r="603" spans="1:10" x14ac:dyDescent="0.15">
      <c r="A603" s="94"/>
      <c r="B603" s="211"/>
      <c r="C603" s="323"/>
      <c r="D603" s="323"/>
      <c r="E603" s="323"/>
      <c r="F603" s="312"/>
      <c r="G603" s="323"/>
      <c r="H603" s="323"/>
      <c r="I603" s="211"/>
      <c r="J603" s="211"/>
    </row>
    <row r="604" spans="1:10" x14ac:dyDescent="0.15">
      <c r="A604" s="94"/>
      <c r="B604" s="211"/>
      <c r="C604" s="323"/>
      <c r="D604" s="323"/>
      <c r="E604" s="323"/>
      <c r="F604" s="312"/>
      <c r="G604" s="323"/>
      <c r="H604" s="323"/>
      <c r="I604" s="211"/>
      <c r="J604" s="211"/>
    </row>
    <row r="605" spans="1:10" x14ac:dyDescent="0.15">
      <c r="A605" s="94"/>
      <c r="B605" s="211"/>
      <c r="C605" s="323"/>
      <c r="D605" s="323"/>
      <c r="E605" s="323"/>
      <c r="F605" s="312"/>
      <c r="G605" s="323"/>
      <c r="H605" s="323"/>
      <c r="I605" s="211"/>
      <c r="J605" s="211"/>
    </row>
    <row r="606" spans="1:10" x14ac:dyDescent="0.15">
      <c r="A606" s="94"/>
      <c r="B606" s="211"/>
      <c r="C606" s="323"/>
      <c r="D606" s="323"/>
      <c r="E606" s="323"/>
      <c r="F606" s="312"/>
      <c r="G606" s="323"/>
      <c r="H606" s="323"/>
      <c r="I606" s="211"/>
      <c r="J606" s="211"/>
    </row>
    <row r="607" spans="1:10" x14ac:dyDescent="0.15">
      <c r="A607" s="94"/>
      <c r="B607" s="211"/>
      <c r="C607" s="323"/>
      <c r="D607" s="323"/>
      <c r="E607" s="323"/>
      <c r="F607" s="312"/>
      <c r="G607" s="323"/>
      <c r="H607" s="323"/>
      <c r="I607" s="211"/>
      <c r="J607" s="211"/>
    </row>
    <row r="608" spans="1:10" x14ac:dyDescent="0.15">
      <c r="A608" s="94"/>
      <c r="B608" s="211"/>
      <c r="C608" s="323"/>
      <c r="D608" s="323"/>
      <c r="E608" s="323"/>
      <c r="F608" s="312"/>
      <c r="G608" s="323"/>
      <c r="H608" s="323"/>
      <c r="I608" s="211"/>
      <c r="J608" s="211"/>
    </row>
    <row r="609" spans="1:10" x14ac:dyDescent="0.15">
      <c r="A609" s="94"/>
      <c r="B609" s="211"/>
      <c r="C609" s="323"/>
      <c r="D609" s="323"/>
      <c r="E609" s="323"/>
      <c r="F609" s="312"/>
      <c r="G609" s="323"/>
      <c r="H609" s="323"/>
      <c r="I609" s="211"/>
      <c r="J609" s="211"/>
    </row>
    <row r="610" spans="1:10" x14ac:dyDescent="0.15">
      <c r="A610" s="94"/>
      <c r="B610" s="211"/>
      <c r="C610" s="323"/>
      <c r="D610" s="323"/>
      <c r="E610" s="323"/>
      <c r="F610" s="312"/>
      <c r="G610" s="323"/>
      <c r="H610" s="323"/>
      <c r="I610" s="211"/>
      <c r="J610" s="211"/>
    </row>
    <row r="611" spans="1:10" x14ac:dyDescent="0.15">
      <c r="A611" s="94"/>
      <c r="B611" s="211"/>
      <c r="C611" s="323"/>
      <c r="D611" s="323"/>
      <c r="E611" s="323"/>
      <c r="F611" s="312"/>
      <c r="G611" s="323"/>
      <c r="H611" s="323"/>
      <c r="I611" s="211"/>
      <c r="J611" s="211"/>
    </row>
    <row r="612" spans="1:10" x14ac:dyDescent="0.15">
      <c r="A612" s="94"/>
      <c r="B612" s="211"/>
      <c r="C612" s="323"/>
      <c r="D612" s="323"/>
      <c r="E612" s="323"/>
      <c r="F612" s="312"/>
      <c r="G612" s="323"/>
      <c r="H612" s="323"/>
      <c r="I612" s="211"/>
      <c r="J612" s="211"/>
    </row>
    <row r="613" spans="1:10" x14ac:dyDescent="0.15">
      <c r="A613" s="94"/>
      <c r="B613" s="211"/>
      <c r="C613" s="323"/>
      <c r="D613" s="323"/>
      <c r="E613" s="323"/>
      <c r="F613" s="312"/>
      <c r="G613" s="323"/>
      <c r="H613" s="323"/>
      <c r="I613" s="211"/>
      <c r="J613" s="211"/>
    </row>
    <row r="614" spans="1:10" x14ac:dyDescent="0.15">
      <c r="A614" s="94"/>
      <c r="B614" s="211"/>
      <c r="C614" s="323"/>
      <c r="D614" s="323"/>
      <c r="E614" s="323"/>
      <c r="F614" s="312"/>
      <c r="G614" s="323"/>
      <c r="H614" s="323"/>
      <c r="I614" s="211"/>
      <c r="J614" s="211"/>
    </row>
    <row r="615" spans="1:10" x14ac:dyDescent="0.15">
      <c r="A615" s="94"/>
      <c r="B615" s="211"/>
      <c r="C615" s="323"/>
      <c r="D615" s="323"/>
      <c r="E615" s="323"/>
      <c r="F615" s="312"/>
      <c r="G615" s="323"/>
      <c r="H615" s="323"/>
      <c r="I615" s="211"/>
      <c r="J615" s="211"/>
    </row>
    <row r="616" spans="1:10" x14ac:dyDescent="0.15">
      <c r="A616" s="94"/>
      <c r="B616" s="211"/>
      <c r="C616" s="323"/>
      <c r="D616" s="323"/>
      <c r="E616" s="323"/>
      <c r="F616" s="312"/>
      <c r="G616" s="323"/>
      <c r="H616" s="323"/>
      <c r="I616" s="211"/>
      <c r="J616" s="211"/>
    </row>
    <row r="617" spans="1:10" x14ac:dyDescent="0.15">
      <c r="A617" s="94"/>
      <c r="B617" s="211"/>
      <c r="C617" s="323"/>
      <c r="D617" s="323"/>
      <c r="E617" s="323"/>
      <c r="F617" s="312"/>
      <c r="G617" s="323"/>
      <c r="H617" s="323"/>
      <c r="I617" s="211"/>
      <c r="J617" s="211"/>
    </row>
    <row r="618" spans="1:10" x14ac:dyDescent="0.15">
      <c r="A618" s="94"/>
      <c r="B618" s="211"/>
      <c r="C618" s="323"/>
      <c r="D618" s="323"/>
      <c r="E618" s="323"/>
      <c r="F618" s="312"/>
      <c r="G618" s="323"/>
      <c r="H618" s="323"/>
      <c r="I618" s="211"/>
      <c r="J618" s="211"/>
    </row>
    <row r="619" spans="1:10" x14ac:dyDescent="0.15">
      <c r="A619" s="94"/>
      <c r="B619" s="211"/>
      <c r="C619" s="323"/>
      <c r="D619" s="323"/>
      <c r="E619" s="323"/>
      <c r="F619" s="312"/>
      <c r="G619" s="323"/>
      <c r="H619" s="323"/>
      <c r="I619" s="211"/>
      <c r="J619" s="211"/>
    </row>
    <row r="620" spans="1:10" x14ac:dyDescent="0.15">
      <c r="A620" s="94"/>
      <c r="B620" s="211"/>
      <c r="C620" s="323"/>
      <c r="D620" s="323"/>
      <c r="E620" s="323"/>
      <c r="F620" s="312"/>
      <c r="G620" s="323"/>
      <c r="H620" s="323"/>
      <c r="I620" s="211"/>
      <c r="J620" s="211"/>
    </row>
    <row r="621" spans="1:10" x14ac:dyDescent="0.15">
      <c r="A621" s="94"/>
      <c r="B621" s="211"/>
      <c r="C621" s="323"/>
      <c r="D621" s="323"/>
      <c r="E621" s="323"/>
      <c r="F621" s="312"/>
      <c r="G621" s="323"/>
      <c r="H621" s="323"/>
      <c r="I621" s="211"/>
      <c r="J621" s="211"/>
    </row>
    <row r="622" spans="1:10" x14ac:dyDescent="0.15">
      <c r="A622" s="94"/>
      <c r="B622" s="211"/>
      <c r="C622" s="323"/>
      <c r="D622" s="323"/>
      <c r="E622" s="323"/>
      <c r="F622" s="312"/>
      <c r="G622" s="323"/>
      <c r="H622" s="323"/>
      <c r="I622" s="211"/>
      <c r="J622" s="211"/>
    </row>
    <row r="623" spans="1:10" x14ac:dyDescent="0.15">
      <c r="A623" s="94"/>
      <c r="B623" s="211"/>
      <c r="C623" s="323"/>
      <c r="D623" s="323"/>
      <c r="E623" s="323"/>
      <c r="F623" s="312"/>
      <c r="G623" s="323"/>
      <c r="H623" s="323"/>
      <c r="I623" s="211"/>
      <c r="J623" s="211"/>
    </row>
    <row r="624" spans="1:10" x14ac:dyDescent="0.15">
      <c r="A624" s="94"/>
      <c r="B624" s="211"/>
      <c r="C624" s="323"/>
      <c r="D624" s="323"/>
      <c r="E624" s="323"/>
      <c r="F624" s="312"/>
      <c r="G624" s="323"/>
      <c r="H624" s="323"/>
      <c r="I624" s="211"/>
      <c r="J624" s="211"/>
    </row>
    <row r="625" spans="1:10" x14ac:dyDescent="0.15">
      <c r="A625" s="94"/>
      <c r="B625" s="211"/>
      <c r="C625" s="323"/>
      <c r="D625" s="323"/>
      <c r="E625" s="323"/>
      <c r="F625" s="312"/>
      <c r="G625" s="323"/>
      <c r="H625" s="323"/>
      <c r="I625" s="211"/>
      <c r="J625" s="211"/>
    </row>
    <row r="626" spans="1:10" x14ac:dyDescent="0.15">
      <c r="A626" s="94"/>
      <c r="B626" s="211"/>
      <c r="C626" s="323"/>
      <c r="D626" s="323"/>
      <c r="E626" s="323"/>
      <c r="F626" s="312"/>
      <c r="G626" s="323"/>
      <c r="H626" s="323"/>
      <c r="I626" s="211"/>
      <c r="J626" s="211"/>
    </row>
    <row r="627" spans="1:10" x14ac:dyDescent="0.15">
      <c r="A627" s="94"/>
      <c r="B627" s="211"/>
      <c r="C627" s="323"/>
      <c r="D627" s="323"/>
      <c r="E627" s="323"/>
      <c r="F627" s="312"/>
      <c r="G627" s="323"/>
      <c r="H627" s="323"/>
      <c r="I627" s="211"/>
      <c r="J627" s="211"/>
    </row>
    <row r="628" spans="1:10" x14ac:dyDescent="0.15">
      <c r="A628" s="94"/>
      <c r="B628" s="211"/>
      <c r="C628" s="323"/>
      <c r="D628" s="323"/>
      <c r="E628" s="323"/>
      <c r="F628" s="312"/>
      <c r="G628" s="323"/>
      <c r="H628" s="323"/>
      <c r="I628" s="211"/>
      <c r="J628" s="211"/>
    </row>
    <row r="629" spans="1:10" x14ac:dyDescent="0.15">
      <c r="A629" s="94"/>
      <c r="B629" s="211"/>
      <c r="C629" s="323"/>
      <c r="D629" s="323"/>
      <c r="E629" s="323"/>
      <c r="F629" s="312"/>
      <c r="G629" s="323"/>
      <c r="H629" s="323"/>
      <c r="I629" s="211"/>
      <c r="J629" s="211"/>
    </row>
    <row r="630" spans="1:10" x14ac:dyDescent="0.15">
      <c r="A630" s="94"/>
      <c r="B630" s="211"/>
      <c r="C630" s="323"/>
      <c r="D630" s="323"/>
      <c r="E630" s="323"/>
      <c r="F630" s="312"/>
      <c r="G630" s="323"/>
      <c r="H630" s="323"/>
      <c r="I630" s="211"/>
      <c r="J630" s="211"/>
    </row>
    <row r="631" spans="1:10" x14ac:dyDescent="0.15">
      <c r="A631" s="94"/>
      <c r="B631" s="211"/>
      <c r="C631" s="323"/>
      <c r="D631" s="323"/>
      <c r="E631" s="323"/>
      <c r="F631" s="312"/>
      <c r="G631" s="323"/>
      <c r="H631" s="323"/>
      <c r="I631" s="211"/>
      <c r="J631" s="211"/>
    </row>
    <row r="632" spans="1:10" x14ac:dyDescent="0.15">
      <c r="A632" s="94"/>
      <c r="B632" s="211"/>
      <c r="C632" s="323"/>
      <c r="D632" s="323"/>
      <c r="E632" s="323"/>
      <c r="F632" s="312"/>
      <c r="G632" s="323"/>
      <c r="H632" s="323"/>
      <c r="I632" s="211"/>
      <c r="J632" s="211"/>
    </row>
    <row r="633" spans="1:10" x14ac:dyDescent="0.15">
      <c r="A633" s="94"/>
      <c r="B633" s="211"/>
      <c r="C633" s="323"/>
      <c r="D633" s="323"/>
      <c r="E633" s="323"/>
      <c r="F633" s="312"/>
      <c r="G633" s="323"/>
      <c r="H633" s="323"/>
      <c r="I633" s="211"/>
      <c r="J633" s="211"/>
    </row>
    <row r="634" spans="1:10" x14ac:dyDescent="0.15">
      <c r="A634" s="94"/>
      <c r="B634" s="211"/>
      <c r="C634" s="323"/>
      <c r="D634" s="323"/>
      <c r="E634" s="323"/>
      <c r="F634" s="312"/>
      <c r="G634" s="323"/>
      <c r="H634" s="323"/>
      <c r="I634" s="211"/>
      <c r="J634" s="211"/>
    </row>
    <row r="635" spans="1:10" x14ac:dyDescent="0.15">
      <c r="A635" s="94"/>
      <c r="B635" s="211"/>
      <c r="C635" s="323"/>
      <c r="D635" s="323"/>
      <c r="E635" s="323"/>
      <c r="F635" s="312"/>
      <c r="G635" s="323"/>
      <c r="H635" s="323"/>
      <c r="I635" s="211"/>
      <c r="J635" s="211"/>
    </row>
    <row r="636" spans="1:10" x14ac:dyDescent="0.15">
      <c r="A636" s="94"/>
      <c r="B636" s="211"/>
      <c r="C636" s="323"/>
      <c r="D636" s="323"/>
      <c r="E636" s="323"/>
      <c r="F636" s="312"/>
      <c r="G636" s="323"/>
      <c r="H636" s="323"/>
      <c r="I636" s="211"/>
      <c r="J636" s="211"/>
    </row>
    <row r="637" spans="1:10" x14ac:dyDescent="0.15">
      <c r="A637" s="94"/>
      <c r="B637" s="211"/>
      <c r="C637" s="323"/>
      <c r="D637" s="323"/>
      <c r="E637" s="323"/>
      <c r="F637" s="312"/>
      <c r="G637" s="323"/>
      <c r="H637" s="323"/>
      <c r="I637" s="211"/>
      <c r="J637" s="211"/>
    </row>
    <row r="638" spans="1:10" x14ac:dyDescent="0.15">
      <c r="A638" s="94"/>
      <c r="B638" s="211"/>
      <c r="C638" s="323"/>
      <c r="D638" s="323"/>
      <c r="E638" s="323"/>
      <c r="F638" s="312"/>
      <c r="G638" s="323"/>
      <c r="H638" s="323"/>
      <c r="I638" s="211"/>
      <c r="J638" s="211"/>
    </row>
    <row r="639" spans="1:10" x14ac:dyDescent="0.15">
      <c r="A639" s="94"/>
      <c r="B639" s="211"/>
      <c r="C639" s="323"/>
      <c r="D639" s="323"/>
      <c r="E639" s="323"/>
      <c r="F639" s="312"/>
      <c r="G639" s="323"/>
      <c r="H639" s="323"/>
      <c r="I639" s="211"/>
      <c r="J639" s="211"/>
    </row>
    <row r="640" spans="1:10" x14ac:dyDescent="0.15">
      <c r="A640" s="94"/>
      <c r="B640" s="211"/>
      <c r="C640" s="323"/>
      <c r="D640" s="323"/>
      <c r="E640" s="323"/>
      <c r="F640" s="312"/>
      <c r="G640" s="323"/>
      <c r="H640" s="323"/>
      <c r="I640" s="211"/>
      <c r="J640" s="211"/>
    </row>
    <row r="641" spans="1:10" x14ac:dyDescent="0.15">
      <c r="A641" s="94"/>
      <c r="B641" s="211"/>
      <c r="C641" s="323"/>
      <c r="D641" s="323"/>
      <c r="E641" s="323"/>
      <c r="F641" s="312"/>
      <c r="G641" s="323"/>
      <c r="H641" s="323"/>
      <c r="I641" s="211"/>
      <c r="J641" s="211"/>
    </row>
    <row r="642" spans="1:10" x14ac:dyDescent="0.15">
      <c r="A642" s="94"/>
      <c r="B642" s="211"/>
      <c r="C642" s="323"/>
      <c r="D642" s="323"/>
      <c r="E642" s="323"/>
      <c r="F642" s="312"/>
      <c r="G642" s="323"/>
      <c r="H642" s="323"/>
      <c r="I642" s="211"/>
      <c r="J642" s="211"/>
    </row>
    <row r="643" spans="1:10" x14ac:dyDescent="0.15">
      <c r="A643" s="94"/>
      <c r="B643" s="211"/>
      <c r="C643" s="323"/>
      <c r="D643" s="323"/>
      <c r="E643" s="323"/>
      <c r="F643" s="312"/>
      <c r="G643" s="323"/>
      <c r="H643" s="323"/>
      <c r="I643" s="211"/>
      <c r="J643" s="211"/>
    </row>
    <row r="644" spans="1:10" x14ac:dyDescent="0.15">
      <c r="A644" s="94"/>
      <c r="B644" s="211"/>
      <c r="C644" s="323"/>
      <c r="D644" s="323"/>
      <c r="E644" s="323"/>
      <c r="F644" s="312"/>
      <c r="G644" s="323"/>
      <c r="H644" s="323"/>
      <c r="I644" s="211"/>
      <c r="J644" s="211"/>
    </row>
    <row r="645" spans="1:10" x14ac:dyDescent="0.15">
      <c r="A645" s="94"/>
      <c r="B645" s="211"/>
      <c r="C645" s="323"/>
      <c r="D645" s="323"/>
      <c r="E645" s="323"/>
      <c r="F645" s="312"/>
      <c r="G645" s="323"/>
      <c r="H645" s="323"/>
      <c r="I645" s="211"/>
      <c r="J645" s="211"/>
    </row>
    <row r="646" spans="1:10" x14ac:dyDescent="0.15">
      <c r="A646" s="94"/>
      <c r="B646" s="211"/>
      <c r="C646" s="323"/>
      <c r="D646" s="323"/>
      <c r="E646" s="323"/>
      <c r="F646" s="312"/>
      <c r="G646" s="323"/>
      <c r="H646" s="323"/>
      <c r="I646" s="211"/>
      <c r="J646" s="211"/>
    </row>
    <row r="647" spans="1:10" x14ac:dyDescent="0.15">
      <c r="A647" s="94"/>
      <c r="B647" s="211"/>
      <c r="C647" s="323"/>
      <c r="D647" s="323"/>
      <c r="E647" s="323"/>
      <c r="F647" s="312"/>
      <c r="G647" s="323"/>
      <c r="H647" s="323"/>
      <c r="I647" s="211"/>
      <c r="J647" s="211"/>
    </row>
    <row r="648" spans="1:10" x14ac:dyDescent="0.15">
      <c r="A648" s="94"/>
      <c r="B648" s="211"/>
      <c r="C648" s="323"/>
      <c r="D648" s="323"/>
      <c r="E648" s="323"/>
      <c r="F648" s="312"/>
      <c r="G648" s="323"/>
      <c r="H648" s="323"/>
      <c r="I648" s="211"/>
      <c r="J648" s="211"/>
    </row>
    <row r="649" spans="1:10" x14ac:dyDescent="0.15">
      <c r="A649" s="94"/>
      <c r="B649" s="211"/>
      <c r="C649" s="323"/>
      <c r="D649" s="323"/>
      <c r="E649" s="323"/>
      <c r="F649" s="312"/>
      <c r="G649" s="323"/>
      <c r="H649" s="323"/>
      <c r="I649" s="211"/>
      <c r="J649" s="211"/>
    </row>
    <row r="650" spans="1:10" x14ac:dyDescent="0.15">
      <c r="A650" s="94"/>
      <c r="B650" s="211"/>
      <c r="C650" s="323"/>
      <c r="D650" s="323"/>
      <c r="E650" s="323"/>
      <c r="F650" s="312"/>
      <c r="G650" s="323"/>
      <c r="H650" s="323"/>
      <c r="I650" s="211"/>
      <c r="J650" s="211"/>
    </row>
    <row r="651" spans="1:10" x14ac:dyDescent="0.15">
      <c r="A651" s="94"/>
      <c r="B651" s="211"/>
      <c r="C651" s="323"/>
      <c r="D651" s="323"/>
      <c r="E651" s="323"/>
      <c r="F651" s="312"/>
      <c r="G651" s="323"/>
      <c r="H651" s="323"/>
      <c r="I651" s="211"/>
      <c r="J651" s="211"/>
    </row>
    <row r="652" spans="1:10" x14ac:dyDescent="0.15">
      <c r="A652" s="94"/>
      <c r="B652" s="211"/>
      <c r="C652" s="323"/>
      <c r="D652" s="323"/>
      <c r="E652" s="323"/>
      <c r="F652" s="312"/>
      <c r="G652" s="323"/>
      <c r="H652" s="323"/>
      <c r="I652" s="211"/>
      <c r="J652" s="211"/>
    </row>
    <row r="653" spans="1:10" x14ac:dyDescent="0.15">
      <c r="A653" s="94"/>
      <c r="B653" s="211"/>
      <c r="C653" s="323"/>
      <c r="D653" s="323"/>
      <c r="E653" s="323"/>
      <c r="F653" s="312"/>
      <c r="G653" s="323"/>
      <c r="H653" s="323"/>
      <c r="I653" s="211"/>
      <c r="J653" s="211"/>
    </row>
    <row r="654" spans="1:10" x14ac:dyDescent="0.15">
      <c r="A654" s="94"/>
      <c r="B654" s="211"/>
      <c r="C654" s="323"/>
      <c r="D654" s="323"/>
      <c r="E654" s="323"/>
      <c r="F654" s="312"/>
      <c r="G654" s="323"/>
      <c r="H654" s="323"/>
      <c r="I654" s="211"/>
      <c r="J654" s="211"/>
    </row>
    <row r="655" spans="1:10" x14ac:dyDescent="0.15">
      <c r="A655" s="94"/>
      <c r="B655" s="211"/>
      <c r="C655" s="323"/>
      <c r="D655" s="323"/>
      <c r="E655" s="323"/>
      <c r="F655" s="312"/>
      <c r="G655" s="323"/>
      <c r="H655" s="323"/>
      <c r="I655" s="211"/>
      <c r="J655" s="211"/>
    </row>
    <row r="656" spans="1:10" x14ac:dyDescent="0.15">
      <c r="A656" s="94"/>
      <c r="B656" s="211"/>
      <c r="C656" s="323"/>
      <c r="D656" s="323"/>
      <c r="E656" s="323"/>
      <c r="F656" s="312"/>
      <c r="G656" s="323"/>
      <c r="H656" s="323"/>
      <c r="I656" s="211"/>
      <c r="J656" s="211"/>
    </row>
    <row r="657" spans="1:10" x14ac:dyDescent="0.15">
      <c r="A657" s="94"/>
      <c r="B657" s="211"/>
      <c r="C657" s="323"/>
      <c r="D657" s="323"/>
      <c r="E657" s="323"/>
      <c r="F657" s="312"/>
      <c r="G657" s="323"/>
      <c r="H657" s="323"/>
      <c r="I657" s="211"/>
      <c r="J657" s="211"/>
    </row>
    <row r="658" spans="1:10" x14ac:dyDescent="0.15">
      <c r="A658" s="94"/>
      <c r="B658" s="211"/>
      <c r="C658" s="323"/>
      <c r="D658" s="323"/>
      <c r="E658" s="323"/>
      <c r="F658" s="312"/>
      <c r="G658" s="323"/>
      <c r="H658" s="323"/>
      <c r="I658" s="211"/>
      <c r="J658" s="211"/>
    </row>
    <row r="659" spans="1:10" x14ac:dyDescent="0.15">
      <c r="A659" s="94"/>
      <c r="B659" s="211"/>
      <c r="C659" s="323"/>
      <c r="D659" s="323"/>
      <c r="E659" s="323"/>
      <c r="F659" s="312"/>
      <c r="G659" s="323"/>
      <c r="H659" s="323"/>
      <c r="I659" s="211"/>
      <c r="J659" s="211"/>
    </row>
    <row r="660" spans="1:10" x14ac:dyDescent="0.15">
      <c r="A660" s="94"/>
      <c r="B660" s="211"/>
      <c r="C660" s="323"/>
      <c r="D660" s="323"/>
      <c r="E660" s="323"/>
      <c r="F660" s="312"/>
      <c r="G660" s="323"/>
      <c r="H660" s="323"/>
      <c r="I660" s="211"/>
      <c r="J660" s="211"/>
    </row>
    <row r="661" spans="1:10" x14ac:dyDescent="0.15">
      <c r="A661" s="94"/>
      <c r="B661" s="211"/>
      <c r="C661" s="323"/>
      <c r="D661" s="323"/>
      <c r="E661" s="323"/>
      <c r="F661" s="312"/>
      <c r="G661" s="323"/>
      <c r="H661" s="323"/>
      <c r="I661" s="211"/>
      <c r="J661" s="211"/>
    </row>
    <row r="662" spans="1:10" x14ac:dyDescent="0.15">
      <c r="A662" s="94"/>
      <c r="B662" s="211"/>
      <c r="C662" s="323"/>
      <c r="D662" s="323"/>
      <c r="E662" s="323"/>
      <c r="F662" s="312"/>
      <c r="G662" s="323"/>
      <c r="H662" s="323"/>
      <c r="I662" s="211"/>
      <c r="J662" s="211"/>
    </row>
    <row r="663" spans="1:10" x14ac:dyDescent="0.15">
      <c r="A663" s="94"/>
      <c r="B663" s="211"/>
      <c r="C663" s="323"/>
      <c r="D663" s="323"/>
      <c r="E663" s="323"/>
      <c r="F663" s="312"/>
      <c r="G663" s="323"/>
      <c r="H663" s="323"/>
      <c r="I663" s="211"/>
      <c r="J663" s="211"/>
    </row>
    <row r="664" spans="1:10" x14ac:dyDescent="0.15">
      <c r="A664" s="94"/>
      <c r="B664" s="211"/>
      <c r="C664" s="323"/>
      <c r="D664" s="323"/>
      <c r="E664" s="323"/>
      <c r="F664" s="312"/>
      <c r="G664" s="323"/>
      <c r="H664" s="323"/>
      <c r="I664" s="211"/>
      <c r="J664" s="211"/>
    </row>
    <row r="665" spans="1:10" x14ac:dyDescent="0.15">
      <c r="A665" s="94"/>
      <c r="B665" s="211"/>
      <c r="C665" s="323"/>
      <c r="D665" s="323"/>
      <c r="E665" s="323"/>
      <c r="F665" s="312"/>
      <c r="G665" s="323"/>
      <c r="H665" s="323"/>
      <c r="I665" s="211"/>
      <c r="J665" s="211"/>
    </row>
    <row r="666" spans="1:10" x14ac:dyDescent="0.15">
      <c r="A666" s="94"/>
      <c r="B666" s="211"/>
      <c r="C666" s="323"/>
      <c r="D666" s="323"/>
      <c r="E666" s="323"/>
      <c r="F666" s="312"/>
      <c r="G666" s="323"/>
      <c r="H666" s="323"/>
      <c r="I666" s="211"/>
      <c r="J666" s="211"/>
    </row>
    <row r="667" spans="1:10" x14ac:dyDescent="0.15">
      <c r="A667" s="94"/>
      <c r="B667" s="211"/>
      <c r="C667" s="323"/>
      <c r="D667" s="323"/>
      <c r="E667" s="323"/>
      <c r="F667" s="312"/>
      <c r="G667" s="323"/>
      <c r="H667" s="323"/>
      <c r="I667" s="211"/>
      <c r="J667" s="211"/>
    </row>
    <row r="668" spans="1:10" x14ac:dyDescent="0.15">
      <c r="A668" s="94"/>
      <c r="B668" s="211"/>
      <c r="C668" s="323"/>
      <c r="D668" s="323"/>
      <c r="E668" s="323"/>
      <c r="F668" s="312"/>
      <c r="G668" s="323"/>
      <c r="H668" s="323"/>
      <c r="I668" s="211"/>
      <c r="J668" s="211"/>
    </row>
    <row r="669" spans="1:10" x14ac:dyDescent="0.15">
      <c r="A669" s="94"/>
      <c r="B669" s="211"/>
      <c r="C669" s="323"/>
      <c r="D669" s="323"/>
      <c r="E669" s="323"/>
      <c r="F669" s="312"/>
      <c r="G669" s="323"/>
      <c r="H669" s="323"/>
      <c r="I669" s="211"/>
      <c r="J669" s="211"/>
    </row>
    <row r="670" spans="1:10" x14ac:dyDescent="0.15">
      <c r="A670" s="94"/>
      <c r="B670" s="211"/>
      <c r="C670" s="323"/>
      <c r="D670" s="323"/>
      <c r="E670" s="323"/>
      <c r="F670" s="312"/>
      <c r="G670" s="323"/>
      <c r="H670" s="323"/>
      <c r="I670" s="211"/>
      <c r="J670" s="211"/>
    </row>
    <row r="671" spans="1:10" x14ac:dyDescent="0.15">
      <c r="A671" s="94"/>
      <c r="B671" s="211"/>
      <c r="C671" s="323"/>
      <c r="D671" s="323"/>
      <c r="E671" s="323"/>
      <c r="F671" s="312"/>
      <c r="G671" s="323"/>
      <c r="H671" s="323"/>
      <c r="I671" s="211"/>
      <c r="J671" s="211"/>
    </row>
    <row r="672" spans="1:10" x14ac:dyDescent="0.15">
      <c r="A672" s="94"/>
      <c r="B672" s="211"/>
      <c r="C672" s="323"/>
      <c r="D672" s="323"/>
      <c r="E672" s="323"/>
      <c r="F672" s="312"/>
      <c r="G672" s="323"/>
      <c r="H672" s="323"/>
      <c r="I672" s="211"/>
      <c r="J672" s="211"/>
    </row>
    <row r="673" spans="1:10" x14ac:dyDescent="0.15">
      <c r="A673" s="94"/>
      <c r="B673" s="211"/>
      <c r="C673" s="323"/>
      <c r="D673" s="323"/>
      <c r="E673" s="323"/>
      <c r="F673" s="312"/>
      <c r="G673" s="323"/>
      <c r="H673" s="323"/>
      <c r="I673" s="211"/>
      <c r="J673" s="211"/>
    </row>
    <row r="674" spans="1:10" x14ac:dyDescent="0.15">
      <c r="A674" s="94"/>
      <c r="B674" s="211"/>
      <c r="C674" s="323"/>
      <c r="D674" s="323"/>
      <c r="E674" s="323"/>
      <c r="F674" s="312"/>
      <c r="G674" s="323"/>
      <c r="H674" s="323"/>
      <c r="I674" s="211"/>
      <c r="J674" s="211"/>
    </row>
    <row r="675" spans="1:10" x14ac:dyDescent="0.15">
      <c r="A675" s="94"/>
      <c r="B675" s="211"/>
      <c r="C675" s="323"/>
      <c r="D675" s="323"/>
      <c r="E675" s="323"/>
      <c r="F675" s="312"/>
      <c r="G675" s="323"/>
      <c r="H675" s="323"/>
      <c r="I675" s="211"/>
      <c r="J675" s="211"/>
    </row>
    <row r="676" spans="1:10" x14ac:dyDescent="0.15">
      <c r="A676" s="94"/>
      <c r="B676" s="211"/>
      <c r="C676" s="323"/>
      <c r="D676" s="323"/>
      <c r="E676" s="323"/>
      <c r="F676" s="312"/>
      <c r="G676" s="323"/>
      <c r="H676" s="323"/>
      <c r="I676" s="211"/>
      <c r="J676" s="211"/>
    </row>
    <row r="677" spans="1:10" x14ac:dyDescent="0.15">
      <c r="A677" s="94"/>
      <c r="B677" s="211"/>
      <c r="C677" s="323"/>
      <c r="D677" s="323"/>
      <c r="E677" s="323"/>
      <c r="F677" s="312"/>
      <c r="G677" s="323"/>
      <c r="H677" s="323"/>
      <c r="I677" s="211"/>
      <c r="J677" s="211"/>
    </row>
    <row r="678" spans="1:10" x14ac:dyDescent="0.15">
      <c r="A678" s="94"/>
      <c r="B678" s="211"/>
      <c r="C678" s="323"/>
      <c r="D678" s="323"/>
      <c r="E678" s="323"/>
      <c r="F678" s="312"/>
      <c r="G678" s="323"/>
      <c r="H678" s="323"/>
      <c r="I678" s="211"/>
      <c r="J678" s="211"/>
    </row>
    <row r="679" spans="1:10" x14ac:dyDescent="0.15">
      <c r="A679" s="94"/>
      <c r="B679" s="211"/>
      <c r="C679" s="323"/>
      <c r="D679" s="323"/>
      <c r="E679" s="323"/>
      <c r="F679" s="312"/>
      <c r="G679" s="323"/>
      <c r="H679" s="323"/>
      <c r="I679" s="211"/>
      <c r="J679" s="211"/>
    </row>
    <row r="680" spans="1:10" x14ac:dyDescent="0.15">
      <c r="A680" s="94"/>
      <c r="B680" s="211"/>
      <c r="C680" s="323"/>
      <c r="D680" s="323"/>
      <c r="E680" s="323"/>
      <c r="F680" s="312"/>
      <c r="G680" s="323"/>
      <c r="H680" s="323"/>
      <c r="I680" s="211"/>
      <c r="J680" s="211"/>
    </row>
    <row r="681" spans="1:10" x14ac:dyDescent="0.15">
      <c r="A681" s="94"/>
      <c r="B681" s="211"/>
      <c r="C681" s="323"/>
      <c r="D681" s="323"/>
      <c r="E681" s="323"/>
      <c r="F681" s="312"/>
      <c r="G681" s="323"/>
      <c r="H681" s="323"/>
      <c r="I681" s="211"/>
      <c r="J681" s="211"/>
    </row>
    <row r="682" spans="1:10" x14ac:dyDescent="0.15">
      <c r="A682" s="94"/>
      <c r="B682" s="211"/>
      <c r="C682" s="323"/>
      <c r="D682" s="323"/>
      <c r="E682" s="323"/>
      <c r="F682" s="312"/>
      <c r="G682" s="323"/>
      <c r="H682" s="323"/>
      <c r="I682" s="211"/>
      <c r="J682" s="211"/>
    </row>
    <row r="683" spans="1:10" x14ac:dyDescent="0.15">
      <c r="A683" s="94"/>
      <c r="B683" s="211"/>
      <c r="C683" s="323"/>
      <c r="D683" s="323"/>
      <c r="E683" s="323"/>
      <c r="F683" s="312"/>
      <c r="G683" s="323"/>
      <c r="H683" s="323"/>
      <c r="I683" s="211"/>
      <c r="J683" s="211"/>
    </row>
    <row r="684" spans="1:10" x14ac:dyDescent="0.15">
      <c r="A684" s="94"/>
      <c r="B684" s="211"/>
      <c r="C684" s="323"/>
      <c r="D684" s="323"/>
      <c r="E684" s="323"/>
      <c r="F684" s="312"/>
      <c r="G684" s="323"/>
      <c r="H684" s="323"/>
      <c r="I684" s="211"/>
      <c r="J684" s="211"/>
    </row>
    <row r="685" spans="1:10" x14ac:dyDescent="0.15">
      <c r="A685" s="94"/>
      <c r="B685" s="211"/>
      <c r="C685" s="323"/>
      <c r="D685" s="323"/>
      <c r="E685" s="323"/>
      <c r="F685" s="312"/>
      <c r="G685" s="323"/>
      <c r="H685" s="323"/>
      <c r="I685" s="211"/>
      <c r="J685" s="211"/>
    </row>
    <row r="686" spans="1:10" x14ac:dyDescent="0.15">
      <c r="A686" s="94"/>
      <c r="B686" s="211"/>
      <c r="C686" s="323"/>
      <c r="D686" s="323"/>
      <c r="E686" s="323"/>
      <c r="F686" s="312"/>
      <c r="G686" s="323"/>
      <c r="H686" s="323"/>
      <c r="I686" s="211"/>
      <c r="J686" s="211"/>
    </row>
    <row r="687" spans="1:10" x14ac:dyDescent="0.15">
      <c r="A687" s="94"/>
      <c r="B687" s="211"/>
      <c r="C687" s="323"/>
      <c r="D687" s="323"/>
      <c r="E687" s="323"/>
      <c r="F687" s="312"/>
      <c r="G687" s="323"/>
      <c r="H687" s="323"/>
      <c r="I687" s="211"/>
      <c r="J687" s="211"/>
    </row>
    <row r="688" spans="1:10" x14ac:dyDescent="0.15">
      <c r="A688" s="94"/>
      <c r="B688" s="211"/>
      <c r="C688" s="323"/>
      <c r="D688" s="323"/>
      <c r="E688" s="323"/>
      <c r="F688" s="312"/>
      <c r="G688" s="323"/>
      <c r="H688" s="323"/>
      <c r="I688" s="211"/>
      <c r="J688" s="211"/>
    </row>
    <row r="689" spans="1:10" x14ac:dyDescent="0.15">
      <c r="A689" s="94"/>
      <c r="B689" s="211"/>
      <c r="C689" s="323"/>
      <c r="D689" s="323"/>
      <c r="E689" s="323"/>
      <c r="F689" s="312"/>
      <c r="G689" s="323"/>
      <c r="H689" s="323"/>
      <c r="I689" s="211"/>
      <c r="J689" s="211"/>
    </row>
    <row r="690" spans="1:10" x14ac:dyDescent="0.15">
      <c r="A690" s="94"/>
      <c r="B690" s="211"/>
      <c r="C690" s="323"/>
      <c r="D690" s="323"/>
      <c r="E690" s="323"/>
      <c r="F690" s="312"/>
      <c r="G690" s="323"/>
      <c r="H690" s="323"/>
      <c r="I690" s="211"/>
      <c r="J690" s="211"/>
    </row>
    <row r="691" spans="1:10" x14ac:dyDescent="0.15">
      <c r="A691" s="94"/>
      <c r="B691" s="211"/>
      <c r="C691" s="323"/>
      <c r="D691" s="323"/>
      <c r="E691" s="323"/>
      <c r="F691" s="312"/>
      <c r="G691" s="323"/>
      <c r="H691" s="323"/>
      <c r="I691" s="211"/>
      <c r="J691" s="211"/>
    </row>
    <row r="692" spans="1:10" x14ac:dyDescent="0.15">
      <c r="A692" s="94"/>
      <c r="B692" s="211"/>
      <c r="C692" s="323"/>
      <c r="D692" s="323"/>
      <c r="E692" s="323"/>
      <c r="F692" s="312"/>
      <c r="G692" s="323"/>
      <c r="H692" s="323"/>
      <c r="I692" s="211"/>
      <c r="J692" s="211"/>
    </row>
    <row r="693" spans="1:10" x14ac:dyDescent="0.15">
      <c r="A693" s="94"/>
      <c r="B693" s="211"/>
      <c r="C693" s="323"/>
      <c r="D693" s="323"/>
      <c r="E693" s="323"/>
      <c r="F693" s="312"/>
      <c r="G693" s="323"/>
      <c r="H693" s="323"/>
      <c r="I693" s="211"/>
      <c r="J693" s="211"/>
    </row>
    <row r="694" spans="1:10" x14ac:dyDescent="0.15">
      <c r="A694" s="94"/>
      <c r="B694" s="211"/>
      <c r="C694" s="323"/>
      <c r="D694" s="323"/>
      <c r="E694" s="323"/>
      <c r="F694" s="312"/>
      <c r="G694" s="323"/>
      <c r="H694" s="323"/>
      <c r="I694" s="211"/>
      <c r="J694" s="211"/>
    </row>
    <row r="695" spans="1:10" x14ac:dyDescent="0.15">
      <c r="A695" s="94"/>
      <c r="B695" s="211"/>
      <c r="C695" s="323"/>
      <c r="D695" s="323"/>
      <c r="E695" s="323"/>
      <c r="F695" s="312"/>
      <c r="G695" s="323"/>
      <c r="H695" s="323"/>
      <c r="I695" s="211"/>
      <c r="J695" s="211"/>
    </row>
    <row r="696" spans="1:10" x14ac:dyDescent="0.15">
      <c r="A696" s="94"/>
      <c r="B696" s="211"/>
      <c r="C696" s="323"/>
      <c r="D696" s="323"/>
      <c r="E696" s="323"/>
      <c r="F696" s="312"/>
      <c r="G696" s="323"/>
      <c r="H696" s="323"/>
      <c r="I696" s="211"/>
      <c r="J696" s="211"/>
    </row>
    <row r="697" spans="1:10" x14ac:dyDescent="0.15">
      <c r="A697" s="94"/>
      <c r="B697" s="211"/>
      <c r="C697" s="323"/>
      <c r="D697" s="323"/>
      <c r="E697" s="323"/>
      <c r="F697" s="312"/>
      <c r="G697" s="323"/>
      <c r="H697" s="323"/>
      <c r="I697" s="211"/>
      <c r="J697" s="211"/>
    </row>
    <row r="698" spans="1:10" x14ac:dyDescent="0.15">
      <c r="A698" s="94"/>
      <c r="B698" s="211"/>
      <c r="C698" s="323"/>
      <c r="D698" s="323"/>
      <c r="E698" s="323"/>
      <c r="F698" s="312"/>
      <c r="G698" s="323"/>
      <c r="H698" s="323"/>
      <c r="I698" s="211"/>
      <c r="J698" s="211"/>
    </row>
    <row r="699" spans="1:10" x14ac:dyDescent="0.15">
      <c r="A699" s="94"/>
      <c r="B699" s="211"/>
      <c r="C699" s="323"/>
      <c r="D699" s="323"/>
      <c r="E699" s="323"/>
      <c r="F699" s="312"/>
      <c r="G699" s="323"/>
      <c r="H699" s="323"/>
      <c r="I699" s="211"/>
      <c r="J699" s="211"/>
    </row>
    <row r="700" spans="1:10" x14ac:dyDescent="0.15">
      <c r="A700" s="94"/>
      <c r="B700" s="211"/>
      <c r="C700" s="323"/>
      <c r="D700" s="323"/>
      <c r="E700" s="323"/>
      <c r="F700" s="312"/>
      <c r="G700" s="323"/>
      <c r="H700" s="323"/>
      <c r="I700" s="211"/>
      <c r="J700" s="211"/>
    </row>
    <row r="701" spans="1:10" x14ac:dyDescent="0.15">
      <c r="A701" s="94"/>
      <c r="B701" s="211"/>
      <c r="C701" s="323"/>
      <c r="D701" s="323"/>
      <c r="E701" s="323"/>
      <c r="F701" s="312"/>
      <c r="G701" s="323"/>
      <c r="H701" s="323"/>
      <c r="I701" s="211"/>
      <c r="J701" s="211"/>
    </row>
    <row r="702" spans="1:10" x14ac:dyDescent="0.15">
      <c r="A702" s="94"/>
      <c r="B702" s="211"/>
      <c r="C702" s="323"/>
      <c r="D702" s="323"/>
      <c r="E702" s="323"/>
      <c r="F702" s="312"/>
      <c r="G702" s="323"/>
      <c r="H702" s="323"/>
      <c r="I702" s="211"/>
      <c r="J702" s="211"/>
    </row>
    <row r="703" spans="1:10" x14ac:dyDescent="0.15">
      <c r="A703" s="94"/>
      <c r="B703" s="211"/>
      <c r="C703" s="323"/>
      <c r="D703" s="323"/>
      <c r="E703" s="323"/>
      <c r="F703" s="312"/>
      <c r="G703" s="323"/>
      <c r="H703" s="323"/>
      <c r="I703" s="211"/>
      <c r="J703" s="211"/>
    </row>
    <row r="704" spans="1:10" x14ac:dyDescent="0.15">
      <c r="A704" s="94"/>
      <c r="B704" s="211"/>
      <c r="C704" s="323"/>
      <c r="D704" s="323"/>
      <c r="E704" s="323"/>
      <c r="F704" s="312"/>
      <c r="G704" s="323"/>
      <c r="H704" s="323"/>
      <c r="I704" s="211"/>
      <c r="J704" s="211"/>
    </row>
    <row r="705" spans="1:10" x14ac:dyDescent="0.15">
      <c r="A705" s="94"/>
      <c r="B705" s="211"/>
      <c r="C705" s="323"/>
      <c r="D705" s="323"/>
      <c r="E705" s="323"/>
      <c r="F705" s="312"/>
      <c r="G705" s="323"/>
      <c r="H705" s="323"/>
      <c r="I705" s="211"/>
      <c r="J705" s="211"/>
    </row>
    <row r="706" spans="1:10" x14ac:dyDescent="0.15">
      <c r="A706" s="94"/>
      <c r="B706" s="211"/>
      <c r="C706" s="323"/>
      <c r="D706" s="323"/>
      <c r="E706" s="323"/>
      <c r="F706" s="312"/>
      <c r="G706" s="323"/>
      <c r="H706" s="323"/>
      <c r="I706" s="211"/>
      <c r="J706" s="211"/>
    </row>
    <row r="707" spans="1:10" x14ac:dyDescent="0.15">
      <c r="A707" s="94"/>
      <c r="B707" s="211"/>
      <c r="C707" s="323"/>
      <c r="D707" s="323"/>
      <c r="E707" s="323"/>
      <c r="F707" s="312"/>
      <c r="G707" s="323"/>
      <c r="H707" s="323"/>
      <c r="I707" s="211"/>
      <c r="J707" s="211"/>
    </row>
    <row r="708" spans="1:10" x14ac:dyDescent="0.15">
      <c r="A708" s="94"/>
      <c r="B708" s="211"/>
      <c r="C708" s="323"/>
      <c r="D708" s="323"/>
      <c r="E708" s="323"/>
      <c r="F708" s="312"/>
      <c r="G708" s="323"/>
      <c r="H708" s="323"/>
      <c r="I708" s="211"/>
      <c r="J708" s="211"/>
    </row>
    <row r="709" spans="1:10" x14ac:dyDescent="0.15">
      <c r="A709" s="94"/>
      <c r="B709" s="211"/>
      <c r="C709" s="323"/>
      <c r="D709" s="323"/>
      <c r="E709" s="323"/>
      <c r="F709" s="312"/>
      <c r="G709" s="323"/>
      <c r="H709" s="323"/>
      <c r="I709" s="211"/>
      <c r="J709" s="211"/>
    </row>
    <row r="710" spans="1:10" x14ac:dyDescent="0.15">
      <c r="A710" s="94"/>
      <c r="B710" s="211"/>
      <c r="C710" s="323"/>
      <c r="D710" s="323"/>
      <c r="E710" s="323"/>
      <c r="F710" s="312"/>
      <c r="G710" s="323"/>
      <c r="H710" s="323"/>
      <c r="I710" s="211"/>
      <c r="J710" s="211"/>
    </row>
    <row r="711" spans="1:10" x14ac:dyDescent="0.15">
      <c r="A711" s="94"/>
      <c r="B711" s="211"/>
      <c r="C711" s="323"/>
      <c r="D711" s="323"/>
      <c r="E711" s="323"/>
      <c r="F711" s="312"/>
      <c r="G711" s="323"/>
      <c r="H711" s="323"/>
      <c r="I711" s="211"/>
      <c r="J711" s="211"/>
    </row>
    <row r="712" spans="1:10" x14ac:dyDescent="0.15">
      <c r="A712" s="94"/>
      <c r="B712" s="211"/>
      <c r="C712" s="323"/>
      <c r="D712" s="323"/>
      <c r="E712" s="323"/>
      <c r="F712" s="312"/>
      <c r="G712" s="323"/>
      <c r="H712" s="323"/>
      <c r="I712" s="211"/>
      <c r="J712" s="211"/>
    </row>
    <row r="713" spans="1:10" x14ac:dyDescent="0.15">
      <c r="A713" s="94"/>
      <c r="B713" s="211"/>
      <c r="C713" s="323"/>
      <c r="D713" s="323"/>
      <c r="E713" s="323"/>
      <c r="F713" s="312"/>
      <c r="G713" s="323"/>
      <c r="H713" s="323"/>
      <c r="I713" s="211"/>
      <c r="J713" s="211"/>
    </row>
    <row r="714" spans="1:10" x14ac:dyDescent="0.15">
      <c r="A714" s="94"/>
      <c r="B714" s="211"/>
      <c r="C714" s="323"/>
      <c r="D714" s="323"/>
      <c r="E714" s="323"/>
      <c r="F714" s="312"/>
      <c r="G714" s="323"/>
      <c r="H714" s="323"/>
      <c r="I714" s="211"/>
      <c r="J714" s="211"/>
    </row>
    <row r="715" spans="1:10" x14ac:dyDescent="0.15">
      <c r="A715" s="94"/>
      <c r="B715" s="211"/>
      <c r="C715" s="323"/>
      <c r="D715" s="323"/>
      <c r="E715" s="323"/>
      <c r="F715" s="312"/>
      <c r="G715" s="323"/>
      <c r="H715" s="323"/>
      <c r="I715" s="211"/>
      <c r="J715" s="211"/>
    </row>
    <row r="716" spans="1:10" x14ac:dyDescent="0.15">
      <c r="A716" s="94"/>
      <c r="B716" s="211"/>
      <c r="C716" s="323"/>
      <c r="D716" s="323"/>
      <c r="E716" s="323"/>
      <c r="F716" s="312"/>
      <c r="G716" s="323"/>
      <c r="H716" s="323"/>
      <c r="I716" s="211"/>
      <c r="J716" s="211"/>
    </row>
    <row r="717" spans="1:10" x14ac:dyDescent="0.15">
      <c r="A717" s="94"/>
      <c r="B717" s="211"/>
      <c r="C717" s="323"/>
      <c r="D717" s="323"/>
      <c r="E717" s="323"/>
      <c r="F717" s="312"/>
      <c r="G717" s="323"/>
      <c r="H717" s="323"/>
      <c r="I717" s="211"/>
      <c r="J717" s="211"/>
    </row>
    <row r="718" spans="1:10" x14ac:dyDescent="0.15">
      <c r="A718" s="94"/>
      <c r="B718" s="211"/>
      <c r="C718" s="323"/>
      <c r="D718" s="323"/>
      <c r="E718" s="323"/>
      <c r="F718" s="312"/>
      <c r="G718" s="323"/>
      <c r="H718" s="323"/>
      <c r="I718" s="211"/>
      <c r="J718" s="211"/>
    </row>
    <row r="719" spans="1:10" x14ac:dyDescent="0.15">
      <c r="A719" s="94"/>
      <c r="B719" s="211"/>
      <c r="C719" s="323"/>
      <c r="D719" s="323"/>
      <c r="E719" s="323"/>
      <c r="F719" s="312"/>
      <c r="G719" s="323"/>
      <c r="H719" s="323"/>
      <c r="I719" s="211"/>
      <c r="J719" s="211"/>
    </row>
    <row r="720" spans="1:10" x14ac:dyDescent="0.15">
      <c r="A720" s="94"/>
      <c r="B720" s="211"/>
      <c r="C720" s="323"/>
      <c r="D720" s="323"/>
      <c r="E720" s="323"/>
      <c r="F720" s="312"/>
      <c r="G720" s="323"/>
      <c r="H720" s="323"/>
      <c r="I720" s="211"/>
      <c r="J720" s="211"/>
    </row>
    <row r="721" spans="1:10" x14ac:dyDescent="0.15">
      <c r="A721" s="94"/>
      <c r="B721" s="211"/>
      <c r="C721" s="323"/>
      <c r="D721" s="323"/>
      <c r="E721" s="323"/>
      <c r="F721" s="312"/>
      <c r="G721" s="323"/>
      <c r="H721" s="323"/>
      <c r="I721" s="211"/>
      <c r="J721" s="211"/>
    </row>
    <row r="722" spans="1:10" x14ac:dyDescent="0.15">
      <c r="A722" s="94"/>
      <c r="B722" s="211"/>
      <c r="C722" s="323"/>
      <c r="D722" s="323"/>
      <c r="E722" s="323"/>
      <c r="F722" s="312"/>
      <c r="G722" s="323"/>
      <c r="H722" s="323"/>
      <c r="I722" s="211"/>
      <c r="J722" s="211"/>
    </row>
    <row r="723" spans="1:10" x14ac:dyDescent="0.15">
      <c r="A723" s="94"/>
      <c r="B723" s="211"/>
      <c r="C723" s="323"/>
      <c r="D723" s="323"/>
      <c r="E723" s="323"/>
      <c r="F723" s="312"/>
      <c r="G723" s="323"/>
      <c r="H723" s="323"/>
      <c r="I723" s="211"/>
      <c r="J723" s="211"/>
    </row>
    <row r="724" spans="1:10" x14ac:dyDescent="0.15">
      <c r="A724" s="94"/>
      <c r="B724" s="211"/>
      <c r="C724" s="323"/>
      <c r="D724" s="323"/>
      <c r="E724" s="323"/>
      <c r="F724" s="312"/>
      <c r="G724" s="323"/>
      <c r="H724" s="323"/>
      <c r="I724" s="211"/>
      <c r="J724" s="211"/>
    </row>
    <row r="725" spans="1:10" x14ac:dyDescent="0.15">
      <c r="A725" s="94"/>
      <c r="B725" s="211"/>
      <c r="C725" s="323"/>
      <c r="D725" s="323"/>
      <c r="E725" s="323"/>
      <c r="F725" s="312"/>
      <c r="G725" s="323"/>
      <c r="H725" s="323"/>
      <c r="I725" s="211"/>
      <c r="J725" s="211"/>
    </row>
    <row r="726" spans="1:10" x14ac:dyDescent="0.15">
      <c r="A726" s="94"/>
      <c r="B726" s="211"/>
      <c r="C726" s="323"/>
      <c r="D726" s="323"/>
      <c r="E726" s="323"/>
      <c r="F726" s="312"/>
      <c r="G726" s="323"/>
      <c r="H726" s="323"/>
      <c r="I726" s="211"/>
      <c r="J726" s="211"/>
    </row>
    <row r="727" spans="1:10" x14ac:dyDescent="0.15">
      <c r="A727" s="94"/>
      <c r="B727" s="211"/>
      <c r="C727" s="323"/>
      <c r="D727" s="323"/>
      <c r="E727" s="323"/>
      <c r="F727" s="312"/>
      <c r="G727" s="323"/>
      <c r="H727" s="323"/>
      <c r="I727" s="211"/>
      <c r="J727" s="211"/>
    </row>
    <row r="728" spans="1:10" x14ac:dyDescent="0.15">
      <c r="A728" s="94"/>
      <c r="B728" s="211"/>
      <c r="C728" s="323"/>
      <c r="D728" s="323"/>
      <c r="E728" s="323"/>
      <c r="F728" s="312"/>
      <c r="G728" s="323"/>
      <c r="H728" s="323"/>
      <c r="I728" s="211"/>
      <c r="J728" s="211"/>
    </row>
    <row r="729" spans="1:10" x14ac:dyDescent="0.15">
      <c r="A729" s="94"/>
      <c r="B729" s="211"/>
      <c r="C729" s="323"/>
      <c r="D729" s="323"/>
      <c r="E729" s="323"/>
      <c r="F729" s="312"/>
      <c r="G729" s="323"/>
      <c r="H729" s="323"/>
      <c r="I729" s="211"/>
      <c r="J729" s="211"/>
    </row>
    <row r="730" spans="1:10" x14ac:dyDescent="0.15">
      <c r="A730" s="94"/>
      <c r="B730" s="211"/>
      <c r="C730" s="323"/>
      <c r="D730" s="323"/>
      <c r="E730" s="323"/>
      <c r="F730" s="312"/>
      <c r="G730" s="323"/>
      <c r="H730" s="323"/>
      <c r="I730" s="211"/>
      <c r="J730" s="211"/>
    </row>
    <row r="731" spans="1:10" x14ac:dyDescent="0.15">
      <c r="A731" s="94"/>
      <c r="B731" s="211"/>
      <c r="C731" s="323"/>
      <c r="D731" s="323"/>
      <c r="E731" s="323"/>
      <c r="F731" s="312"/>
      <c r="G731" s="323"/>
      <c r="H731" s="323"/>
      <c r="I731" s="211"/>
      <c r="J731" s="211"/>
    </row>
    <row r="732" spans="1:10" x14ac:dyDescent="0.15">
      <c r="A732" s="94"/>
      <c r="B732" s="211"/>
      <c r="C732" s="323"/>
      <c r="D732" s="323"/>
      <c r="E732" s="323"/>
      <c r="F732" s="312"/>
      <c r="G732" s="323"/>
      <c r="H732" s="323"/>
      <c r="I732" s="211"/>
      <c r="J732" s="211"/>
    </row>
    <row r="733" spans="1:10" x14ac:dyDescent="0.15">
      <c r="A733" s="94"/>
      <c r="B733" s="211"/>
      <c r="C733" s="323"/>
      <c r="D733" s="323"/>
      <c r="E733" s="323"/>
      <c r="F733" s="312"/>
      <c r="G733" s="323"/>
      <c r="H733" s="323"/>
      <c r="I733" s="211"/>
      <c r="J733" s="211"/>
    </row>
    <row r="734" spans="1:10" x14ac:dyDescent="0.15">
      <c r="A734" s="94"/>
      <c r="B734" s="211"/>
      <c r="C734" s="323"/>
      <c r="D734" s="323"/>
      <c r="E734" s="323"/>
      <c r="F734" s="312"/>
      <c r="G734" s="323"/>
      <c r="H734" s="323"/>
      <c r="I734" s="211"/>
      <c r="J734" s="211"/>
    </row>
    <row r="735" spans="1:10" x14ac:dyDescent="0.15">
      <c r="A735" s="94"/>
      <c r="B735" s="211"/>
      <c r="C735" s="323"/>
      <c r="D735" s="323"/>
      <c r="E735" s="323"/>
      <c r="F735" s="312"/>
      <c r="G735" s="323"/>
      <c r="H735" s="323"/>
      <c r="I735" s="211"/>
      <c r="J735" s="211"/>
    </row>
    <row r="736" spans="1:10" x14ac:dyDescent="0.15">
      <c r="A736" s="94"/>
      <c r="B736" s="211"/>
      <c r="C736" s="323"/>
      <c r="D736" s="323"/>
      <c r="E736" s="323"/>
      <c r="F736" s="312"/>
      <c r="G736" s="323"/>
      <c r="H736" s="323"/>
      <c r="I736" s="211"/>
      <c r="J736" s="211"/>
    </row>
    <row r="737" spans="1:10" x14ac:dyDescent="0.15">
      <c r="A737" s="94"/>
      <c r="B737" s="211"/>
      <c r="C737" s="323"/>
      <c r="D737" s="323"/>
      <c r="E737" s="323"/>
      <c r="F737" s="312"/>
      <c r="G737" s="323"/>
      <c r="H737" s="323"/>
      <c r="I737" s="211"/>
      <c r="J737" s="211"/>
    </row>
    <row r="738" spans="1:10" x14ac:dyDescent="0.15">
      <c r="A738" s="94"/>
      <c r="B738" s="211"/>
      <c r="C738" s="323"/>
      <c r="D738" s="323"/>
      <c r="E738" s="323"/>
      <c r="F738" s="312"/>
      <c r="G738" s="323"/>
      <c r="H738" s="323"/>
      <c r="I738" s="211"/>
      <c r="J738" s="211"/>
    </row>
    <row r="739" spans="1:10" x14ac:dyDescent="0.15">
      <c r="A739" s="94"/>
      <c r="B739" s="211"/>
      <c r="C739" s="323"/>
      <c r="D739" s="323"/>
      <c r="E739" s="323"/>
      <c r="F739" s="312"/>
      <c r="G739" s="323"/>
      <c r="H739" s="323"/>
      <c r="I739" s="211"/>
      <c r="J739" s="211"/>
    </row>
    <row r="740" spans="1:10" x14ac:dyDescent="0.15">
      <c r="A740" s="94"/>
      <c r="B740" s="211"/>
      <c r="C740" s="323"/>
      <c r="D740" s="323"/>
      <c r="E740" s="323"/>
      <c r="F740" s="312"/>
      <c r="G740" s="323"/>
      <c r="H740" s="323"/>
      <c r="I740" s="211"/>
      <c r="J740" s="211"/>
    </row>
    <row r="741" spans="1:10" x14ac:dyDescent="0.15">
      <c r="A741" s="94"/>
      <c r="B741" s="211"/>
      <c r="C741" s="323"/>
      <c r="D741" s="323"/>
      <c r="E741" s="323"/>
      <c r="F741" s="312"/>
      <c r="G741" s="323"/>
      <c r="H741" s="323"/>
      <c r="I741" s="211"/>
      <c r="J741" s="211"/>
    </row>
    <row r="742" spans="1:10" x14ac:dyDescent="0.15">
      <c r="A742" s="94"/>
      <c r="B742" s="211"/>
      <c r="C742" s="323"/>
      <c r="D742" s="323"/>
      <c r="E742" s="323"/>
      <c r="F742" s="312"/>
      <c r="G742" s="323"/>
      <c r="H742" s="323"/>
      <c r="I742" s="211"/>
      <c r="J742" s="211"/>
    </row>
    <row r="743" spans="1:10" x14ac:dyDescent="0.15">
      <c r="A743" s="94"/>
      <c r="B743" s="211"/>
      <c r="C743" s="323"/>
      <c r="D743" s="323"/>
      <c r="E743" s="323"/>
      <c r="F743" s="312"/>
      <c r="G743" s="323"/>
      <c r="H743" s="323"/>
      <c r="I743" s="211"/>
      <c r="J743" s="211"/>
    </row>
    <row r="744" spans="1:10" x14ac:dyDescent="0.15">
      <c r="A744" s="94"/>
      <c r="B744" s="211"/>
      <c r="C744" s="323"/>
      <c r="D744" s="323"/>
      <c r="E744" s="323"/>
      <c r="F744" s="312"/>
      <c r="G744" s="323"/>
      <c r="H744" s="323"/>
      <c r="I744" s="211"/>
      <c r="J744" s="211"/>
    </row>
    <row r="745" spans="1:10" x14ac:dyDescent="0.15">
      <c r="A745" s="94"/>
      <c r="B745" s="211"/>
      <c r="C745" s="323"/>
      <c r="D745" s="323"/>
      <c r="E745" s="323"/>
      <c r="F745" s="312"/>
      <c r="G745" s="323"/>
      <c r="H745" s="323"/>
      <c r="I745" s="211"/>
      <c r="J745" s="211"/>
    </row>
    <row r="746" spans="1:10" x14ac:dyDescent="0.15">
      <c r="A746" s="94"/>
      <c r="B746" s="211"/>
      <c r="C746" s="323"/>
      <c r="D746" s="323"/>
      <c r="E746" s="323"/>
      <c r="F746" s="312"/>
      <c r="G746" s="323"/>
      <c r="H746" s="323"/>
      <c r="I746" s="211"/>
      <c r="J746" s="211"/>
    </row>
    <row r="747" spans="1:10" x14ac:dyDescent="0.15">
      <c r="A747" s="94"/>
      <c r="B747" s="211"/>
      <c r="C747" s="323"/>
      <c r="D747" s="323"/>
      <c r="E747" s="323"/>
      <c r="F747" s="312"/>
      <c r="G747" s="323"/>
      <c r="H747" s="323"/>
      <c r="I747" s="211"/>
      <c r="J747" s="211"/>
    </row>
    <row r="748" spans="1:10" x14ac:dyDescent="0.15">
      <c r="A748" s="94"/>
      <c r="B748" s="211"/>
      <c r="C748" s="323"/>
      <c r="D748" s="323"/>
      <c r="E748" s="323"/>
      <c r="F748" s="312"/>
      <c r="G748" s="323"/>
      <c r="H748" s="323"/>
      <c r="I748" s="211"/>
      <c r="J748" s="211"/>
    </row>
    <row r="749" spans="1:10" x14ac:dyDescent="0.15">
      <c r="A749" s="94"/>
      <c r="B749" s="211"/>
      <c r="C749" s="323"/>
      <c r="D749" s="323"/>
      <c r="E749" s="323"/>
      <c r="F749" s="312"/>
      <c r="G749" s="323"/>
      <c r="H749" s="323"/>
      <c r="I749" s="211"/>
      <c r="J749" s="211"/>
    </row>
    <row r="750" spans="1:10" x14ac:dyDescent="0.15">
      <c r="A750" s="94"/>
      <c r="B750" s="211"/>
      <c r="C750" s="323"/>
      <c r="D750" s="323"/>
      <c r="E750" s="323"/>
      <c r="F750" s="312"/>
      <c r="G750" s="323"/>
      <c r="H750" s="323"/>
      <c r="I750" s="211"/>
      <c r="J750" s="211"/>
    </row>
    <row r="751" spans="1:10" x14ac:dyDescent="0.15">
      <c r="A751" s="94"/>
      <c r="B751" s="211"/>
      <c r="C751" s="323"/>
      <c r="D751" s="323"/>
      <c r="E751" s="323"/>
      <c r="F751" s="312"/>
      <c r="G751" s="323"/>
      <c r="H751" s="323"/>
      <c r="I751" s="211"/>
      <c r="J751" s="211"/>
    </row>
    <row r="752" spans="1:10" x14ac:dyDescent="0.15">
      <c r="A752" s="94"/>
      <c r="B752" s="211"/>
      <c r="C752" s="323"/>
      <c r="D752" s="323"/>
      <c r="E752" s="323"/>
      <c r="F752" s="312"/>
      <c r="G752" s="323"/>
      <c r="H752" s="323"/>
      <c r="I752" s="211"/>
      <c r="J752" s="211"/>
    </row>
    <row r="753" spans="1:10" x14ac:dyDescent="0.15">
      <c r="A753" s="94"/>
      <c r="B753" s="211"/>
      <c r="C753" s="323"/>
      <c r="D753" s="323"/>
      <c r="E753" s="323"/>
      <c r="F753" s="312"/>
      <c r="G753" s="323"/>
      <c r="H753" s="323"/>
      <c r="I753" s="211"/>
      <c r="J753" s="211"/>
    </row>
    <row r="754" spans="1:10" x14ac:dyDescent="0.15">
      <c r="A754" s="94"/>
      <c r="B754" s="211"/>
      <c r="C754" s="323"/>
      <c r="D754" s="323"/>
      <c r="E754" s="323"/>
      <c r="F754" s="312"/>
      <c r="G754" s="323"/>
      <c r="H754" s="323"/>
      <c r="I754" s="211"/>
      <c r="J754" s="211"/>
    </row>
    <row r="755" spans="1:10" x14ac:dyDescent="0.15">
      <c r="A755" s="94"/>
      <c r="B755" s="211"/>
      <c r="C755" s="323"/>
      <c r="D755" s="323"/>
      <c r="E755" s="323"/>
      <c r="F755" s="312"/>
      <c r="G755" s="323"/>
      <c r="H755" s="323"/>
      <c r="I755" s="211"/>
      <c r="J755" s="211"/>
    </row>
    <row r="756" spans="1:10" x14ac:dyDescent="0.15">
      <c r="A756" s="94"/>
      <c r="B756" s="211"/>
      <c r="C756" s="323"/>
      <c r="D756" s="323"/>
      <c r="E756" s="323"/>
      <c r="F756" s="312"/>
      <c r="G756" s="323"/>
      <c r="H756" s="323"/>
      <c r="I756" s="211"/>
      <c r="J756" s="211"/>
    </row>
    <row r="757" spans="1:10" x14ac:dyDescent="0.15">
      <c r="A757" s="94"/>
      <c r="B757" s="211"/>
      <c r="C757" s="323"/>
      <c r="D757" s="323"/>
      <c r="E757" s="323"/>
      <c r="F757" s="312"/>
      <c r="G757" s="323"/>
      <c r="H757" s="323"/>
      <c r="I757" s="211"/>
      <c r="J757" s="211"/>
    </row>
    <row r="758" spans="1:10" x14ac:dyDescent="0.15">
      <c r="A758" s="94"/>
      <c r="B758" s="211"/>
      <c r="C758" s="323"/>
      <c r="D758" s="323"/>
      <c r="E758" s="323"/>
      <c r="F758" s="312"/>
      <c r="G758" s="323"/>
      <c r="H758" s="323"/>
      <c r="I758" s="211"/>
      <c r="J758" s="211"/>
    </row>
    <row r="759" spans="1:10" x14ac:dyDescent="0.15">
      <c r="A759" s="94"/>
      <c r="B759" s="211"/>
      <c r="C759" s="323"/>
      <c r="D759" s="323"/>
      <c r="E759" s="323"/>
      <c r="F759" s="312"/>
      <c r="G759" s="323"/>
      <c r="H759" s="323"/>
      <c r="I759" s="211"/>
      <c r="J759" s="211"/>
    </row>
    <row r="760" spans="1:10" x14ac:dyDescent="0.15">
      <c r="A760" s="94"/>
      <c r="B760" s="211"/>
      <c r="C760" s="323"/>
      <c r="D760" s="323"/>
      <c r="E760" s="323"/>
      <c r="F760" s="312"/>
      <c r="G760" s="323"/>
      <c r="H760" s="323"/>
      <c r="I760" s="211"/>
      <c r="J760" s="211"/>
    </row>
    <row r="761" spans="1:10" x14ac:dyDescent="0.15">
      <c r="A761" s="94"/>
      <c r="B761" s="211"/>
      <c r="C761" s="323"/>
      <c r="D761" s="323"/>
      <c r="E761" s="323"/>
      <c r="F761" s="312"/>
      <c r="G761" s="323"/>
      <c r="H761" s="323"/>
      <c r="I761" s="211"/>
      <c r="J761" s="211"/>
    </row>
    <row r="762" spans="1:10" x14ac:dyDescent="0.15">
      <c r="A762" s="94"/>
      <c r="B762" s="211"/>
      <c r="C762" s="323"/>
      <c r="D762" s="323"/>
      <c r="E762" s="323"/>
      <c r="F762" s="312"/>
      <c r="G762" s="323"/>
      <c r="H762" s="323"/>
      <c r="I762" s="211"/>
      <c r="J762" s="211"/>
    </row>
    <row r="763" spans="1:10" x14ac:dyDescent="0.15">
      <c r="A763" s="94"/>
      <c r="B763" s="211"/>
      <c r="C763" s="323"/>
      <c r="D763" s="323"/>
      <c r="E763" s="323"/>
      <c r="F763" s="312"/>
      <c r="G763" s="323"/>
      <c r="H763" s="323"/>
      <c r="I763" s="211"/>
      <c r="J763" s="211"/>
    </row>
    <row r="764" spans="1:10" x14ac:dyDescent="0.15">
      <c r="A764" s="94"/>
      <c r="B764" s="211"/>
      <c r="C764" s="323"/>
      <c r="D764" s="323"/>
      <c r="E764" s="323"/>
      <c r="F764" s="312"/>
      <c r="G764" s="323"/>
      <c r="H764" s="323"/>
      <c r="I764" s="211"/>
      <c r="J764" s="211"/>
    </row>
    <row r="765" spans="1:10" x14ac:dyDescent="0.15">
      <c r="A765" s="94"/>
      <c r="B765" s="211"/>
      <c r="C765" s="323"/>
      <c r="D765" s="323"/>
      <c r="E765" s="323"/>
      <c r="F765" s="312"/>
      <c r="G765" s="323"/>
      <c r="H765" s="323"/>
      <c r="I765" s="211"/>
      <c r="J765" s="211"/>
    </row>
    <row r="766" spans="1:10" x14ac:dyDescent="0.15">
      <c r="A766" s="94"/>
      <c r="B766" s="211"/>
      <c r="C766" s="323"/>
      <c r="D766" s="323"/>
      <c r="E766" s="323"/>
      <c r="F766" s="312"/>
      <c r="G766" s="323"/>
      <c r="H766" s="323"/>
      <c r="I766" s="211"/>
      <c r="J766" s="211"/>
    </row>
    <row r="767" spans="1:10" x14ac:dyDescent="0.15">
      <c r="A767" s="94"/>
      <c r="B767" s="211"/>
      <c r="C767" s="323"/>
      <c r="D767" s="323"/>
      <c r="E767" s="323"/>
      <c r="F767" s="312"/>
      <c r="G767" s="323"/>
      <c r="H767" s="323"/>
      <c r="I767" s="211"/>
      <c r="J767" s="211"/>
    </row>
    <row r="768" spans="1:10" x14ac:dyDescent="0.15">
      <c r="A768" s="94"/>
      <c r="B768" s="211"/>
      <c r="C768" s="323"/>
      <c r="D768" s="323"/>
      <c r="E768" s="323"/>
      <c r="F768" s="312"/>
      <c r="G768" s="323"/>
      <c r="H768" s="323"/>
      <c r="I768" s="211"/>
      <c r="J768" s="211"/>
    </row>
    <row r="769" spans="1:10" x14ac:dyDescent="0.15">
      <c r="A769" s="94"/>
      <c r="B769" s="211"/>
      <c r="C769" s="323"/>
      <c r="D769" s="323"/>
      <c r="E769" s="323"/>
      <c r="F769" s="312"/>
      <c r="G769" s="323"/>
      <c r="H769" s="323"/>
      <c r="I769" s="211"/>
      <c r="J769" s="211"/>
    </row>
    <row r="770" spans="1:10" x14ac:dyDescent="0.15">
      <c r="A770" s="94"/>
      <c r="B770" s="211"/>
      <c r="C770" s="323"/>
      <c r="D770" s="323"/>
      <c r="E770" s="323"/>
      <c r="F770" s="312"/>
      <c r="G770" s="323"/>
      <c r="H770" s="323"/>
      <c r="I770" s="211"/>
      <c r="J770" s="211"/>
    </row>
    <row r="771" spans="1:10" x14ac:dyDescent="0.15">
      <c r="A771" s="94"/>
      <c r="B771" s="211"/>
      <c r="C771" s="323"/>
      <c r="D771" s="323"/>
      <c r="E771" s="323"/>
      <c r="F771" s="312"/>
      <c r="G771" s="323"/>
      <c r="H771" s="323"/>
      <c r="I771" s="211"/>
      <c r="J771" s="211"/>
    </row>
    <row r="772" spans="1:10" x14ac:dyDescent="0.15">
      <c r="A772" s="94"/>
      <c r="B772" s="211"/>
      <c r="C772" s="323"/>
      <c r="D772" s="323"/>
      <c r="E772" s="323"/>
      <c r="F772" s="312"/>
      <c r="G772" s="323"/>
      <c r="H772" s="323"/>
      <c r="I772" s="211"/>
      <c r="J772" s="211"/>
    </row>
    <row r="773" spans="1:10" x14ac:dyDescent="0.15">
      <c r="A773" s="94"/>
      <c r="B773" s="211"/>
      <c r="C773" s="323"/>
      <c r="D773" s="323"/>
      <c r="E773" s="323"/>
      <c r="F773" s="312"/>
      <c r="G773" s="323"/>
      <c r="H773" s="323"/>
      <c r="I773" s="211"/>
      <c r="J773" s="211"/>
    </row>
    <row r="774" spans="1:10" x14ac:dyDescent="0.15">
      <c r="A774" s="94"/>
      <c r="B774" s="211"/>
      <c r="C774" s="323"/>
      <c r="D774" s="323"/>
      <c r="E774" s="323"/>
      <c r="F774" s="312"/>
      <c r="G774" s="323"/>
      <c r="H774" s="323"/>
      <c r="I774" s="211"/>
      <c r="J774" s="211"/>
    </row>
    <row r="775" spans="1:10" x14ac:dyDescent="0.15">
      <c r="A775" s="94"/>
      <c r="B775" s="211"/>
      <c r="C775" s="323"/>
      <c r="D775" s="323"/>
      <c r="E775" s="323"/>
      <c r="F775" s="312"/>
      <c r="G775" s="323"/>
      <c r="H775" s="323"/>
      <c r="I775" s="211"/>
      <c r="J775" s="211"/>
    </row>
    <row r="776" spans="1:10" x14ac:dyDescent="0.15">
      <c r="A776" s="94"/>
      <c r="B776" s="211"/>
      <c r="C776" s="323"/>
      <c r="D776" s="323"/>
      <c r="E776" s="323"/>
      <c r="F776" s="312"/>
      <c r="G776" s="323"/>
      <c r="H776" s="323"/>
      <c r="I776" s="211"/>
      <c r="J776" s="211"/>
    </row>
    <row r="777" spans="1:10" x14ac:dyDescent="0.15">
      <c r="A777" s="94"/>
      <c r="B777" s="211"/>
      <c r="C777" s="323"/>
      <c r="D777" s="323"/>
      <c r="E777" s="323"/>
      <c r="F777" s="312"/>
      <c r="G777" s="323"/>
      <c r="H777" s="323"/>
      <c r="I777" s="211"/>
      <c r="J777" s="211"/>
    </row>
    <row r="778" spans="1:10" x14ac:dyDescent="0.15">
      <c r="A778" s="94"/>
      <c r="B778" s="211"/>
      <c r="C778" s="323"/>
      <c r="D778" s="323"/>
      <c r="E778" s="323"/>
      <c r="F778" s="312"/>
      <c r="G778" s="323"/>
      <c r="H778" s="323"/>
      <c r="I778" s="211"/>
      <c r="J778" s="211"/>
    </row>
    <row r="779" spans="1:10" x14ac:dyDescent="0.15">
      <c r="A779" s="94"/>
      <c r="B779" s="211"/>
      <c r="C779" s="323"/>
      <c r="D779" s="323"/>
      <c r="E779" s="323"/>
      <c r="F779" s="312"/>
      <c r="G779" s="323"/>
      <c r="H779" s="323"/>
      <c r="I779" s="211"/>
      <c r="J779" s="211"/>
    </row>
    <row r="780" spans="1:10" x14ac:dyDescent="0.15">
      <c r="A780" s="94"/>
      <c r="B780" s="211"/>
      <c r="C780" s="323"/>
      <c r="D780" s="323"/>
      <c r="E780" s="323"/>
      <c r="F780" s="312"/>
      <c r="G780" s="323"/>
      <c r="H780" s="323"/>
      <c r="I780" s="211"/>
      <c r="J780" s="211"/>
    </row>
    <row r="781" spans="1:10" x14ac:dyDescent="0.15">
      <c r="A781" s="94"/>
      <c r="B781" s="211"/>
      <c r="C781" s="323"/>
      <c r="D781" s="323"/>
      <c r="E781" s="323"/>
      <c r="F781" s="312"/>
      <c r="G781" s="323"/>
      <c r="H781" s="323"/>
      <c r="I781" s="211"/>
      <c r="J781" s="211"/>
    </row>
    <row r="782" spans="1:10" x14ac:dyDescent="0.15">
      <c r="A782" s="94"/>
      <c r="B782" s="211"/>
      <c r="C782" s="323"/>
      <c r="D782" s="323"/>
      <c r="E782" s="323"/>
      <c r="F782" s="312"/>
      <c r="G782" s="323"/>
      <c r="H782" s="323"/>
      <c r="I782" s="211"/>
      <c r="J782" s="211"/>
    </row>
    <row r="783" spans="1:10" x14ac:dyDescent="0.15">
      <c r="A783" s="94"/>
      <c r="B783" s="211"/>
      <c r="C783" s="323"/>
      <c r="D783" s="323"/>
      <c r="E783" s="323"/>
      <c r="F783" s="312"/>
      <c r="G783" s="323"/>
      <c r="H783" s="323"/>
      <c r="I783" s="211"/>
      <c r="J783" s="211"/>
    </row>
    <row r="784" spans="1:10" x14ac:dyDescent="0.15">
      <c r="A784" s="94"/>
      <c r="B784" s="211"/>
      <c r="C784" s="323"/>
      <c r="D784" s="323"/>
      <c r="E784" s="323"/>
      <c r="F784" s="312"/>
      <c r="G784" s="323"/>
      <c r="H784" s="323"/>
      <c r="I784" s="211"/>
      <c r="J784" s="211"/>
    </row>
    <row r="785" spans="1:10" x14ac:dyDescent="0.15">
      <c r="A785" s="94"/>
      <c r="B785" s="211"/>
      <c r="C785" s="323"/>
      <c r="D785" s="323"/>
      <c r="E785" s="323"/>
      <c r="F785" s="312"/>
      <c r="G785" s="323"/>
      <c r="H785" s="323"/>
      <c r="I785" s="211"/>
      <c r="J785" s="211"/>
    </row>
    <row r="786" spans="1:10" x14ac:dyDescent="0.15">
      <c r="A786" s="94"/>
      <c r="B786" s="211"/>
      <c r="C786" s="323"/>
      <c r="D786" s="323"/>
      <c r="E786" s="323"/>
      <c r="F786" s="312"/>
      <c r="G786" s="323"/>
      <c r="H786" s="323"/>
      <c r="I786" s="211"/>
      <c r="J786" s="211"/>
    </row>
    <row r="787" spans="1:10" x14ac:dyDescent="0.15">
      <c r="A787" s="94"/>
      <c r="B787" s="211"/>
      <c r="C787" s="323"/>
      <c r="D787" s="323"/>
      <c r="E787" s="323"/>
      <c r="F787" s="312"/>
      <c r="G787" s="323"/>
      <c r="H787" s="323"/>
      <c r="I787" s="211"/>
    </row>
    <row r="788" spans="1:10" x14ac:dyDescent="0.15">
      <c r="A788" s="94"/>
      <c r="B788" s="211"/>
      <c r="C788" s="323"/>
      <c r="D788" s="323"/>
      <c r="E788" s="323"/>
      <c r="F788" s="312"/>
      <c r="G788" s="323"/>
      <c r="H788" s="323"/>
      <c r="I788" s="211"/>
    </row>
    <row r="789" spans="1:10" x14ac:dyDescent="0.15">
      <c r="A789" s="94"/>
      <c r="B789" s="211"/>
      <c r="C789" s="323"/>
      <c r="D789" s="323"/>
      <c r="E789" s="323"/>
      <c r="F789" s="312"/>
      <c r="G789" s="323"/>
      <c r="H789" s="323"/>
      <c r="I789" s="211"/>
    </row>
    <row r="790" spans="1:10" x14ac:dyDescent="0.15">
      <c r="A790" s="94"/>
      <c r="B790" s="211"/>
      <c r="C790" s="323"/>
      <c r="D790" s="323"/>
      <c r="E790" s="323"/>
      <c r="F790" s="312"/>
      <c r="G790" s="323"/>
      <c r="H790" s="323"/>
      <c r="I790" s="211"/>
    </row>
    <row r="791" spans="1:10" x14ac:dyDescent="0.15">
      <c r="A791" s="94"/>
      <c r="B791" s="211"/>
      <c r="C791" s="323"/>
      <c r="D791" s="323"/>
      <c r="E791" s="323"/>
      <c r="F791" s="312"/>
      <c r="G791" s="323"/>
      <c r="H791" s="323"/>
      <c r="I791" s="211"/>
    </row>
    <row r="792" spans="1:10" x14ac:dyDescent="0.15">
      <c r="A792" s="94"/>
      <c r="B792" s="211"/>
      <c r="C792" s="323"/>
      <c r="D792" s="323"/>
      <c r="E792" s="323"/>
      <c r="F792" s="312"/>
      <c r="G792" s="323"/>
      <c r="H792" s="323"/>
      <c r="I792" s="211"/>
    </row>
    <row r="793" spans="1:10" x14ac:dyDescent="0.15">
      <c r="A793" s="94"/>
      <c r="B793" s="211"/>
      <c r="C793" s="323"/>
      <c r="D793" s="323"/>
      <c r="E793" s="323"/>
      <c r="F793" s="312"/>
      <c r="G793" s="323"/>
      <c r="H793" s="323"/>
      <c r="I793" s="211"/>
    </row>
    <row r="794" spans="1:10" x14ac:dyDescent="0.15">
      <c r="A794" s="94"/>
      <c r="B794" s="211"/>
      <c r="C794" s="323"/>
      <c r="D794" s="323"/>
      <c r="E794" s="323"/>
      <c r="F794" s="312"/>
      <c r="G794" s="323"/>
      <c r="H794" s="323"/>
      <c r="I794" s="211"/>
    </row>
    <row r="795" spans="1:10" x14ac:dyDescent="0.15">
      <c r="A795" s="94"/>
      <c r="B795" s="211"/>
      <c r="C795" s="323"/>
      <c r="D795" s="323"/>
      <c r="E795" s="323"/>
      <c r="F795" s="312"/>
      <c r="G795" s="323"/>
      <c r="H795" s="323"/>
      <c r="I795" s="211"/>
    </row>
    <row r="796" spans="1:10" x14ac:dyDescent="0.15">
      <c r="A796" s="94"/>
      <c r="B796" s="211"/>
      <c r="C796" s="323"/>
      <c r="D796" s="323"/>
      <c r="E796" s="323"/>
      <c r="F796" s="312"/>
      <c r="G796" s="323"/>
      <c r="H796" s="323"/>
      <c r="I796" s="211"/>
    </row>
    <row r="797" spans="1:10" x14ac:dyDescent="0.15">
      <c r="A797" s="94"/>
      <c r="B797" s="211"/>
      <c r="C797" s="323"/>
      <c r="D797" s="323"/>
      <c r="E797" s="323"/>
      <c r="F797" s="312"/>
      <c r="G797" s="323"/>
      <c r="H797" s="323"/>
      <c r="I797" s="211"/>
    </row>
    <row r="798" spans="1:10" x14ac:dyDescent="0.15">
      <c r="A798" s="94"/>
      <c r="B798" s="211"/>
      <c r="C798" s="323"/>
      <c r="D798" s="323"/>
      <c r="E798" s="323"/>
      <c r="F798" s="312"/>
      <c r="G798" s="323"/>
      <c r="H798" s="323"/>
      <c r="I798" s="211"/>
    </row>
    <row r="799" spans="1:10" x14ac:dyDescent="0.15">
      <c r="A799" s="94"/>
      <c r="B799" s="211"/>
      <c r="C799" s="323"/>
      <c r="D799" s="323"/>
      <c r="E799" s="323"/>
      <c r="F799" s="312"/>
      <c r="G799" s="323"/>
      <c r="H799" s="323"/>
      <c r="I799" s="211"/>
    </row>
    <row r="800" spans="1:10" x14ac:dyDescent="0.15">
      <c r="A800" s="94"/>
      <c r="B800" s="211"/>
      <c r="C800" s="323"/>
      <c r="D800" s="323"/>
      <c r="E800" s="323"/>
      <c r="F800" s="312"/>
      <c r="G800" s="323"/>
      <c r="H800" s="323"/>
      <c r="I800" s="211"/>
    </row>
    <row r="801" spans="1:9" x14ac:dyDescent="0.15">
      <c r="A801" s="94"/>
      <c r="B801" s="211"/>
      <c r="C801" s="323"/>
      <c r="D801" s="323"/>
      <c r="E801" s="323"/>
      <c r="F801" s="312"/>
      <c r="G801" s="323"/>
      <c r="H801" s="323"/>
      <c r="I801" s="211"/>
    </row>
    <row r="802" spans="1:9" x14ac:dyDescent="0.15">
      <c r="A802" s="94"/>
      <c r="B802" s="211"/>
      <c r="C802" s="323"/>
      <c r="D802" s="323"/>
      <c r="E802" s="323"/>
      <c r="F802" s="312"/>
      <c r="G802" s="323"/>
      <c r="H802" s="323"/>
      <c r="I802" s="211"/>
    </row>
    <row r="803" spans="1:9" x14ac:dyDescent="0.15">
      <c r="A803" s="94"/>
      <c r="B803" s="211"/>
      <c r="C803" s="323"/>
      <c r="D803" s="323"/>
      <c r="E803" s="323"/>
      <c r="F803" s="312"/>
      <c r="G803" s="323"/>
      <c r="H803" s="323"/>
      <c r="I803" s="211"/>
    </row>
    <row r="804" spans="1:9" x14ac:dyDescent="0.15">
      <c r="A804" s="94"/>
      <c r="B804" s="211"/>
      <c r="C804" s="323"/>
      <c r="D804" s="323"/>
      <c r="E804" s="323"/>
      <c r="F804" s="312"/>
      <c r="G804" s="323"/>
      <c r="H804" s="323"/>
      <c r="I804" s="211"/>
    </row>
    <row r="805" spans="1:9" x14ac:dyDescent="0.15">
      <c r="A805" s="94"/>
      <c r="B805" s="211"/>
      <c r="C805" s="323"/>
      <c r="D805" s="323"/>
      <c r="E805" s="323"/>
      <c r="F805" s="312"/>
      <c r="G805" s="323"/>
      <c r="H805" s="323"/>
      <c r="I805" s="211"/>
    </row>
    <row r="806" spans="1:9" x14ac:dyDescent="0.15">
      <c r="A806" s="94"/>
      <c r="B806" s="211"/>
      <c r="C806" s="323"/>
      <c r="D806" s="323"/>
      <c r="E806" s="323"/>
      <c r="F806" s="312"/>
      <c r="G806" s="323"/>
      <c r="H806" s="323"/>
      <c r="I806" s="211"/>
    </row>
    <row r="807" spans="1:9" x14ac:dyDescent="0.15">
      <c r="A807" s="94"/>
      <c r="B807" s="211"/>
      <c r="C807" s="323"/>
      <c r="D807" s="323"/>
      <c r="E807" s="323"/>
      <c r="F807" s="312"/>
      <c r="G807" s="323"/>
      <c r="H807" s="323"/>
    </row>
    <row r="808" spans="1:9" x14ac:dyDescent="0.15">
      <c r="A808" s="94"/>
      <c r="B808" s="211"/>
      <c r="C808" s="323"/>
      <c r="D808" s="323"/>
      <c r="E808" s="323"/>
      <c r="F808" s="312"/>
      <c r="G808" s="323"/>
      <c r="H808" s="323"/>
    </row>
    <row r="809" spans="1:9" x14ac:dyDescent="0.15">
      <c r="A809" s="94"/>
      <c r="B809" s="211"/>
      <c r="C809" s="323"/>
      <c r="D809" s="323"/>
      <c r="E809" s="323"/>
      <c r="F809" s="312"/>
      <c r="G809" s="323"/>
      <c r="H809" s="323"/>
    </row>
    <row r="810" spans="1:9" x14ac:dyDescent="0.15">
      <c r="A810" s="94"/>
      <c r="B810" s="211"/>
      <c r="C810" s="323"/>
      <c r="D810" s="323"/>
      <c r="E810" s="323"/>
      <c r="F810" s="312"/>
      <c r="G810" s="323"/>
      <c r="H810" s="323"/>
    </row>
    <row r="811" spans="1:9" x14ac:dyDescent="0.15">
      <c r="A811" s="94"/>
      <c r="B811" s="211"/>
      <c r="C811" s="323"/>
      <c r="D811" s="323"/>
      <c r="E811" s="323"/>
      <c r="F811" s="312"/>
      <c r="G811" s="323"/>
      <c r="H811" s="323"/>
    </row>
    <row r="812" spans="1:9" x14ac:dyDescent="0.15">
      <c r="A812" s="94"/>
      <c r="B812" s="211"/>
      <c r="C812" s="323"/>
      <c r="D812" s="323"/>
      <c r="E812" s="323"/>
      <c r="F812" s="312"/>
      <c r="G812" s="323"/>
      <c r="H812" s="323"/>
    </row>
    <row r="813" spans="1:9" x14ac:dyDescent="0.15">
      <c r="A813" s="94"/>
      <c r="B813" s="211"/>
      <c r="C813" s="323"/>
      <c r="D813" s="323"/>
      <c r="E813" s="323"/>
      <c r="F813" s="312"/>
      <c r="G813" s="323"/>
      <c r="H813" s="323"/>
    </row>
    <row r="814" spans="1:9" x14ac:dyDescent="0.15">
      <c r="A814" s="94"/>
      <c r="B814" s="211"/>
      <c r="C814" s="323"/>
      <c r="D814" s="323"/>
      <c r="E814" s="323"/>
      <c r="F814" s="312"/>
      <c r="G814" s="323"/>
      <c r="H814" s="323"/>
    </row>
    <row r="815" spans="1:9" x14ac:dyDescent="0.15">
      <c r="A815" s="94"/>
      <c r="B815" s="211"/>
      <c r="C815" s="323"/>
      <c r="D815" s="323"/>
      <c r="E815" s="323"/>
      <c r="F815" s="312"/>
      <c r="G815" s="323"/>
      <c r="H815" s="323"/>
    </row>
    <row r="816" spans="1:9" x14ac:dyDescent="0.15">
      <c r="A816" s="94"/>
      <c r="B816" s="211"/>
      <c r="C816" s="323"/>
      <c r="D816" s="323"/>
      <c r="E816" s="323"/>
      <c r="F816" s="312"/>
      <c r="G816" s="323"/>
      <c r="H816" s="323"/>
    </row>
    <row r="817" spans="1:8" x14ac:dyDescent="0.15">
      <c r="A817" s="94"/>
      <c r="B817" s="211"/>
      <c r="C817" s="323"/>
      <c r="D817" s="323"/>
      <c r="E817" s="323"/>
      <c r="F817" s="312"/>
      <c r="G817" s="323"/>
      <c r="H817" s="323"/>
    </row>
    <row r="818" spans="1:8" x14ac:dyDescent="0.15">
      <c r="A818" s="94"/>
      <c r="B818" s="211"/>
      <c r="C818" s="323"/>
      <c r="D818" s="323"/>
      <c r="E818" s="323"/>
      <c r="F818" s="312"/>
      <c r="G818" s="323"/>
      <c r="H818" s="323"/>
    </row>
    <row r="819" spans="1:8" x14ac:dyDescent="0.15">
      <c r="A819" s="94"/>
      <c r="B819" s="211"/>
      <c r="C819" s="323"/>
      <c r="D819" s="323"/>
      <c r="E819" s="323"/>
      <c r="F819" s="312"/>
      <c r="G819" s="323"/>
      <c r="H819" s="323"/>
    </row>
    <row r="820" spans="1:8" x14ac:dyDescent="0.15">
      <c r="A820" s="94"/>
      <c r="B820" s="211"/>
      <c r="C820" s="323"/>
      <c r="D820" s="323"/>
      <c r="E820" s="323"/>
      <c r="F820" s="312"/>
      <c r="G820" s="323"/>
      <c r="H820" s="323"/>
    </row>
    <row r="821" spans="1:8" x14ac:dyDescent="0.15">
      <c r="A821" s="94"/>
      <c r="B821" s="211"/>
      <c r="C821" s="323"/>
      <c r="D821" s="323"/>
      <c r="E821" s="323"/>
      <c r="F821" s="312"/>
      <c r="G821" s="323"/>
      <c r="H821" s="323"/>
    </row>
  </sheetData>
  <sheetProtection formatCells="0" formatColumns="0" formatRows="0"/>
  <mergeCells count="13">
    <mergeCell ref="A1:A2"/>
    <mergeCell ref="Q3:Q6"/>
    <mergeCell ref="A3:P3"/>
    <mergeCell ref="A4:A6"/>
    <mergeCell ref="B4:H4"/>
    <mergeCell ref="I4:M4"/>
    <mergeCell ref="N4:N6"/>
    <mergeCell ref="O4:O6"/>
    <mergeCell ref="P4:P6"/>
    <mergeCell ref="B5:B6"/>
    <mergeCell ref="C5:H5"/>
    <mergeCell ref="I5:K5"/>
    <mergeCell ref="L5:M5"/>
  </mergeCells>
  <phoneticPr fontId="7" type="noConversion"/>
  <conditionalFormatting sqref="A8:P103">
    <cfRule type="expression" dxfId="23" priority="1">
      <formula>OR($Q8="Well not plated",$Q8="Well not analyzed")</formula>
    </cfRule>
    <cfRule type="expression" dxfId="22" priority="3">
      <formula>$Q8&lt;&gt;""</formula>
    </cfRule>
    <cfRule type="notContainsBlanks" dxfId="21" priority="251">
      <formula>LEN(TRIM(A8))&gt;0</formula>
    </cfRule>
  </conditionalFormatting>
  <printOptions headings="1"/>
  <pageMargins left="0.5" right="0.8" top="1" bottom="1" header="0.5" footer="0.3"/>
  <pageSetup scale="48" firstPageNumber="12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2" manualBreakCount="2">
    <brk id="43" max="16" man="1"/>
    <brk id="103" max="16383" man="1"/>
  </rowBreaks>
  <drawing r:id="rId1"/>
  <extLst>
    <ext xmlns:mx="http://schemas.microsoft.com/office/mac/excel/2008/main" uri="{64002731-A6B0-56B0-2670-7721B7C09600}">
      <mx:PLV Mode="0" OnePage="0" WScale="2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50"/>
  <sheetViews>
    <sheetView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:P103"/>
    </sheetView>
  </sheetViews>
  <sheetFormatPr baseColWidth="10" defaultColWidth="8.1640625" defaultRowHeight="13" x14ac:dyDescent="0.15"/>
  <cols>
    <col min="1" max="1" width="27.83203125" style="4" customWidth="1"/>
    <col min="2" max="2" width="7.33203125" style="214" customWidth="1"/>
    <col min="3" max="5" width="6.6640625" style="326" customWidth="1"/>
    <col min="6" max="6" width="6.6640625" style="333" customWidth="1"/>
    <col min="7" max="8" width="6.6640625" style="326" customWidth="1"/>
    <col min="9" max="9" width="6.83203125" style="214" customWidth="1"/>
    <col min="10" max="10" width="10.1640625" style="214" customWidth="1"/>
    <col min="11" max="11" width="10.5" style="214" customWidth="1"/>
    <col min="12" max="13" width="6.83203125" style="333" customWidth="1"/>
    <col min="14" max="14" width="13.1640625" style="4" customWidth="1"/>
    <col min="15" max="15" width="17.83203125" style="19" customWidth="1"/>
    <col min="16" max="16" width="5.5" style="4" customWidth="1"/>
    <col min="17" max="17" width="37.1640625" style="94" customWidth="1"/>
    <col min="18" max="16384" width="8.1640625" style="4"/>
  </cols>
  <sheetData>
    <row r="1" spans="1:17" ht="35" x14ac:dyDescent="0.35">
      <c r="A1" s="378" t="s">
        <v>33</v>
      </c>
      <c r="B1" s="212"/>
      <c r="C1" s="324"/>
      <c r="D1" s="324"/>
      <c r="E1" s="324"/>
      <c r="F1" s="339"/>
      <c r="G1" s="324"/>
      <c r="H1" s="325"/>
      <c r="I1" s="213"/>
      <c r="J1" s="213"/>
      <c r="K1" s="213"/>
      <c r="L1" s="332"/>
      <c r="M1" s="332"/>
      <c r="N1" s="3"/>
      <c r="O1" s="18"/>
      <c r="P1" s="3"/>
      <c r="Q1" s="175"/>
    </row>
    <row r="2" spans="1:17" ht="39" customHeight="1" thickBot="1" x14ac:dyDescent="0.2">
      <c r="A2" s="379"/>
      <c r="B2" s="202"/>
      <c r="C2" s="315"/>
      <c r="D2" s="315"/>
      <c r="E2" s="315"/>
    </row>
    <row r="3" spans="1:17" x14ac:dyDescent="0.15">
      <c r="A3" s="380" t="s">
        <v>10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2"/>
      <c r="Q3" s="360" t="s">
        <v>55</v>
      </c>
    </row>
    <row r="4" spans="1:17" s="5" customFormat="1" x14ac:dyDescent="0.15">
      <c r="A4" s="383" t="s">
        <v>9</v>
      </c>
      <c r="B4" s="386" t="s">
        <v>20</v>
      </c>
      <c r="C4" s="386"/>
      <c r="D4" s="386"/>
      <c r="E4" s="386"/>
      <c r="F4" s="386"/>
      <c r="G4" s="386"/>
      <c r="H4" s="386"/>
      <c r="I4" s="386" t="s">
        <v>23</v>
      </c>
      <c r="J4" s="386"/>
      <c r="K4" s="386"/>
      <c r="L4" s="386"/>
      <c r="M4" s="386"/>
      <c r="N4" s="387" t="s">
        <v>28</v>
      </c>
      <c r="O4" s="387" t="s">
        <v>57</v>
      </c>
      <c r="P4" s="389" t="s">
        <v>29</v>
      </c>
      <c r="Q4" s="361"/>
    </row>
    <row r="5" spans="1:17" s="84" customFormat="1" ht="28" customHeight="1" x14ac:dyDescent="0.15">
      <c r="A5" s="384"/>
      <c r="B5" s="374" t="s">
        <v>30</v>
      </c>
      <c r="C5" s="376" t="s">
        <v>54</v>
      </c>
      <c r="D5" s="376"/>
      <c r="E5" s="376"/>
      <c r="F5" s="376"/>
      <c r="G5" s="376"/>
      <c r="H5" s="376"/>
      <c r="I5" s="377" t="s">
        <v>30</v>
      </c>
      <c r="J5" s="377"/>
      <c r="K5" s="377"/>
      <c r="L5" s="374" t="s">
        <v>21</v>
      </c>
      <c r="M5" s="374"/>
      <c r="N5" s="387"/>
      <c r="O5" s="387"/>
      <c r="P5" s="389"/>
      <c r="Q5" s="361"/>
    </row>
    <row r="6" spans="1:17" s="84" customFormat="1" ht="43" thickBot="1" x14ac:dyDescent="0.2">
      <c r="A6" s="385"/>
      <c r="B6" s="375"/>
      <c r="C6" s="316" t="s">
        <v>2</v>
      </c>
      <c r="D6" s="316" t="s">
        <v>11</v>
      </c>
      <c r="E6" s="316" t="s">
        <v>12</v>
      </c>
      <c r="F6" s="191" t="s">
        <v>22</v>
      </c>
      <c r="G6" s="316" t="s">
        <v>18</v>
      </c>
      <c r="H6" s="316" t="s">
        <v>19</v>
      </c>
      <c r="I6" s="203" t="s">
        <v>25</v>
      </c>
      <c r="J6" s="203" t="s">
        <v>31</v>
      </c>
      <c r="K6" s="203" t="s">
        <v>24</v>
      </c>
      <c r="L6" s="191" t="s">
        <v>26</v>
      </c>
      <c r="M6" s="191" t="s">
        <v>27</v>
      </c>
      <c r="N6" s="388"/>
      <c r="O6" s="388"/>
      <c r="P6" s="390"/>
      <c r="Q6" s="362"/>
    </row>
    <row r="7" spans="1:17" s="5" customFormat="1" ht="15" thickBot="1" x14ac:dyDescent="0.2">
      <c r="A7" s="178" t="s">
        <v>49</v>
      </c>
      <c r="B7" s="215" t="e">
        <f>AVERAGE(B8:B103)</f>
        <v>#DIV/0!</v>
      </c>
      <c r="C7" s="327" t="e">
        <f t="shared" ref="C7:M7" si="0">AVERAGE(C8:C103)</f>
        <v>#DIV/0!</v>
      </c>
      <c r="D7" s="327" t="e">
        <f t="shared" si="0"/>
        <v>#DIV/0!</v>
      </c>
      <c r="E7" s="327" t="e">
        <f t="shared" si="0"/>
        <v>#DIV/0!</v>
      </c>
      <c r="F7" s="340" t="e">
        <f t="shared" si="0"/>
        <v>#DIV/0!</v>
      </c>
      <c r="G7" s="327" t="e">
        <f t="shared" si="0"/>
        <v>#DIV/0!</v>
      </c>
      <c r="H7" s="327" t="e">
        <f t="shared" si="0"/>
        <v>#DIV/0!</v>
      </c>
      <c r="I7" s="216" t="e">
        <f t="shared" si="0"/>
        <v>#DIV/0!</v>
      </c>
      <c r="J7" s="216" t="e">
        <f t="shared" si="0"/>
        <v>#DIV/0!</v>
      </c>
      <c r="K7" s="216" t="e">
        <f t="shared" si="0"/>
        <v>#DIV/0!</v>
      </c>
      <c r="L7" s="334" t="e">
        <f t="shared" si="0"/>
        <v>#DIV/0!</v>
      </c>
      <c r="M7" s="334" t="e">
        <f t="shared" si="0"/>
        <v>#DIV/0!</v>
      </c>
      <c r="N7" s="179"/>
      <c r="O7" s="179"/>
      <c r="P7" s="180"/>
      <c r="Q7" s="105"/>
    </row>
    <row r="8" spans="1:17" s="172" customFormat="1" x14ac:dyDescent="0.15">
      <c r="A8" s="106"/>
      <c r="B8" s="217"/>
      <c r="C8" s="328"/>
      <c r="D8" s="328"/>
      <c r="E8" s="328"/>
      <c r="F8" s="335"/>
      <c r="G8" s="328"/>
      <c r="H8" s="328"/>
      <c r="I8" s="217"/>
      <c r="J8" s="217"/>
      <c r="K8" s="217"/>
      <c r="L8" s="335"/>
      <c r="M8" s="335"/>
      <c r="N8" s="174"/>
      <c r="O8" s="174"/>
      <c r="P8" s="181"/>
      <c r="Q8" s="176"/>
    </row>
    <row r="9" spans="1:17" s="172" customFormat="1" x14ac:dyDescent="0.15">
      <c r="A9" s="47"/>
      <c r="B9" s="218"/>
      <c r="C9" s="329"/>
      <c r="D9" s="329"/>
      <c r="E9" s="329"/>
      <c r="F9" s="336"/>
      <c r="G9" s="329"/>
      <c r="H9" s="329"/>
      <c r="I9" s="218"/>
      <c r="J9" s="218"/>
      <c r="K9" s="218"/>
      <c r="L9" s="336"/>
      <c r="M9" s="336"/>
      <c r="N9" s="49"/>
      <c r="O9" s="49"/>
      <c r="P9" s="100"/>
      <c r="Q9" s="177"/>
    </row>
    <row r="10" spans="1:17" s="172" customFormat="1" x14ac:dyDescent="0.15">
      <c r="A10" s="47"/>
      <c r="B10" s="218"/>
      <c r="C10" s="329"/>
      <c r="D10" s="329"/>
      <c r="E10" s="329"/>
      <c r="F10" s="336"/>
      <c r="G10" s="329"/>
      <c r="H10" s="329"/>
      <c r="I10" s="218"/>
      <c r="J10" s="218"/>
      <c r="K10" s="218"/>
      <c r="L10" s="336"/>
      <c r="M10" s="336"/>
      <c r="N10" s="49"/>
      <c r="O10" s="49"/>
      <c r="P10" s="100"/>
      <c r="Q10" s="177"/>
    </row>
    <row r="11" spans="1:17" s="172" customFormat="1" x14ac:dyDescent="0.15">
      <c r="A11" s="47"/>
      <c r="B11" s="218"/>
      <c r="C11" s="329"/>
      <c r="D11" s="329"/>
      <c r="E11" s="329"/>
      <c r="F11" s="336"/>
      <c r="G11" s="329"/>
      <c r="H11" s="329"/>
      <c r="I11" s="218"/>
      <c r="J11" s="218"/>
      <c r="K11" s="218"/>
      <c r="L11" s="336"/>
      <c r="M11" s="336"/>
      <c r="N11" s="49"/>
      <c r="O11" s="49"/>
      <c r="P11" s="100"/>
      <c r="Q11" s="177"/>
    </row>
    <row r="12" spans="1:17" s="172" customFormat="1" x14ac:dyDescent="0.15">
      <c r="A12" s="47"/>
      <c r="B12" s="218"/>
      <c r="C12" s="329"/>
      <c r="D12" s="329"/>
      <c r="E12" s="329"/>
      <c r="F12" s="336"/>
      <c r="G12" s="329"/>
      <c r="H12" s="329"/>
      <c r="I12" s="218"/>
      <c r="J12" s="218"/>
      <c r="K12" s="218"/>
      <c r="L12" s="336"/>
      <c r="M12" s="336"/>
      <c r="N12" s="49"/>
      <c r="O12" s="49"/>
      <c r="P12" s="100"/>
      <c r="Q12" s="177"/>
    </row>
    <row r="13" spans="1:17" s="172" customFormat="1" x14ac:dyDescent="0.15">
      <c r="A13" s="47"/>
      <c r="B13" s="218"/>
      <c r="C13" s="329"/>
      <c r="D13" s="329"/>
      <c r="E13" s="329"/>
      <c r="F13" s="336"/>
      <c r="G13" s="329"/>
      <c r="H13" s="329"/>
      <c r="I13" s="218"/>
      <c r="J13" s="218"/>
      <c r="K13" s="218"/>
      <c r="L13" s="336"/>
      <c r="M13" s="336"/>
      <c r="N13" s="49"/>
      <c r="O13" s="49"/>
      <c r="P13" s="100"/>
      <c r="Q13" s="177"/>
    </row>
    <row r="14" spans="1:17" s="172" customFormat="1" x14ac:dyDescent="0.15">
      <c r="A14" s="47"/>
      <c r="B14" s="218"/>
      <c r="C14" s="329"/>
      <c r="D14" s="329"/>
      <c r="E14" s="329"/>
      <c r="F14" s="336"/>
      <c r="G14" s="329"/>
      <c r="H14" s="329"/>
      <c r="I14" s="218"/>
      <c r="J14" s="218"/>
      <c r="K14" s="218"/>
      <c r="L14" s="336"/>
      <c r="M14" s="336"/>
      <c r="N14" s="49"/>
      <c r="O14" s="49"/>
      <c r="P14" s="100"/>
      <c r="Q14" s="177"/>
    </row>
    <row r="15" spans="1:17" s="172" customFormat="1" x14ac:dyDescent="0.15">
      <c r="A15" s="47"/>
      <c r="B15" s="218"/>
      <c r="C15" s="329"/>
      <c r="D15" s="329"/>
      <c r="E15" s="329"/>
      <c r="F15" s="336"/>
      <c r="G15" s="329"/>
      <c r="H15" s="329"/>
      <c r="I15" s="218"/>
      <c r="J15" s="218"/>
      <c r="K15" s="218"/>
      <c r="L15" s="336"/>
      <c r="M15" s="336"/>
      <c r="N15" s="49"/>
      <c r="O15" s="49"/>
      <c r="P15" s="100"/>
      <c r="Q15" s="177"/>
    </row>
    <row r="16" spans="1:17" s="172" customFormat="1" x14ac:dyDescent="0.15">
      <c r="A16" s="47"/>
      <c r="B16" s="218"/>
      <c r="C16" s="329"/>
      <c r="D16" s="329"/>
      <c r="E16" s="329"/>
      <c r="F16" s="336"/>
      <c r="G16" s="329"/>
      <c r="H16" s="329"/>
      <c r="I16" s="218"/>
      <c r="J16" s="218"/>
      <c r="K16" s="218"/>
      <c r="L16" s="336"/>
      <c r="M16" s="336"/>
      <c r="N16" s="49"/>
      <c r="O16" s="49"/>
      <c r="P16" s="100"/>
      <c r="Q16" s="177"/>
    </row>
    <row r="17" spans="1:17" s="172" customFormat="1" x14ac:dyDescent="0.15">
      <c r="A17" s="47"/>
      <c r="B17" s="218"/>
      <c r="C17" s="329"/>
      <c r="D17" s="329"/>
      <c r="E17" s="329"/>
      <c r="F17" s="336"/>
      <c r="G17" s="329"/>
      <c r="H17" s="329"/>
      <c r="I17" s="218"/>
      <c r="J17" s="218"/>
      <c r="K17" s="218"/>
      <c r="L17" s="336"/>
      <c r="M17" s="336"/>
      <c r="N17" s="49"/>
      <c r="O17" s="49"/>
      <c r="P17" s="100"/>
      <c r="Q17" s="177"/>
    </row>
    <row r="18" spans="1:17" s="172" customFormat="1" x14ac:dyDescent="0.15">
      <c r="A18" s="47"/>
      <c r="B18" s="218"/>
      <c r="C18" s="329"/>
      <c r="D18" s="329"/>
      <c r="E18" s="329"/>
      <c r="F18" s="336"/>
      <c r="G18" s="329"/>
      <c r="H18" s="329"/>
      <c r="I18" s="218"/>
      <c r="J18" s="218"/>
      <c r="K18" s="218"/>
      <c r="L18" s="336"/>
      <c r="M18" s="336"/>
      <c r="N18" s="49"/>
      <c r="O18" s="49"/>
      <c r="P18" s="100"/>
      <c r="Q18" s="177"/>
    </row>
    <row r="19" spans="1:17" s="172" customFormat="1" x14ac:dyDescent="0.15">
      <c r="A19" s="47"/>
      <c r="B19" s="218"/>
      <c r="C19" s="329"/>
      <c r="D19" s="329"/>
      <c r="E19" s="329"/>
      <c r="F19" s="336"/>
      <c r="G19" s="329"/>
      <c r="H19" s="329"/>
      <c r="I19" s="218"/>
      <c r="J19" s="218"/>
      <c r="K19" s="218"/>
      <c r="L19" s="336"/>
      <c r="M19" s="336"/>
      <c r="N19" s="49"/>
      <c r="O19" s="49"/>
      <c r="P19" s="100"/>
      <c r="Q19" s="177"/>
    </row>
    <row r="20" spans="1:17" s="172" customFormat="1" x14ac:dyDescent="0.15">
      <c r="A20" s="47"/>
      <c r="B20" s="218"/>
      <c r="C20" s="329"/>
      <c r="D20" s="329"/>
      <c r="E20" s="329"/>
      <c r="F20" s="336"/>
      <c r="G20" s="329"/>
      <c r="H20" s="329"/>
      <c r="I20" s="218"/>
      <c r="J20" s="218"/>
      <c r="K20" s="218"/>
      <c r="L20" s="336"/>
      <c r="M20" s="336"/>
      <c r="N20" s="49"/>
      <c r="O20" s="49"/>
      <c r="P20" s="100"/>
      <c r="Q20" s="177"/>
    </row>
    <row r="21" spans="1:17" s="172" customFormat="1" x14ac:dyDescent="0.15">
      <c r="A21" s="47"/>
      <c r="B21" s="218"/>
      <c r="C21" s="329"/>
      <c r="D21" s="329"/>
      <c r="E21" s="329"/>
      <c r="F21" s="336"/>
      <c r="G21" s="329"/>
      <c r="H21" s="329"/>
      <c r="I21" s="218"/>
      <c r="J21" s="218"/>
      <c r="K21" s="218"/>
      <c r="L21" s="336"/>
      <c r="M21" s="336"/>
      <c r="N21" s="49"/>
      <c r="O21" s="49"/>
      <c r="P21" s="100"/>
      <c r="Q21" s="177"/>
    </row>
    <row r="22" spans="1:17" s="172" customFormat="1" x14ac:dyDescent="0.15">
      <c r="A22" s="47"/>
      <c r="B22" s="218"/>
      <c r="C22" s="329"/>
      <c r="D22" s="329"/>
      <c r="E22" s="329"/>
      <c r="F22" s="336"/>
      <c r="G22" s="329"/>
      <c r="H22" s="329"/>
      <c r="I22" s="218"/>
      <c r="J22" s="218"/>
      <c r="K22" s="218"/>
      <c r="L22" s="336"/>
      <c r="M22" s="336"/>
      <c r="N22" s="49"/>
      <c r="O22" s="49"/>
      <c r="P22" s="100"/>
      <c r="Q22" s="177"/>
    </row>
    <row r="23" spans="1:17" s="172" customFormat="1" x14ac:dyDescent="0.15">
      <c r="A23" s="47"/>
      <c r="B23" s="218"/>
      <c r="C23" s="329"/>
      <c r="D23" s="329"/>
      <c r="E23" s="329"/>
      <c r="F23" s="336"/>
      <c r="G23" s="329"/>
      <c r="H23" s="329"/>
      <c r="I23" s="218"/>
      <c r="J23" s="218"/>
      <c r="K23" s="218"/>
      <c r="L23" s="336"/>
      <c r="M23" s="336"/>
      <c r="N23" s="49"/>
      <c r="O23" s="49"/>
      <c r="P23" s="100"/>
      <c r="Q23" s="177"/>
    </row>
    <row r="24" spans="1:17" s="172" customFormat="1" x14ac:dyDescent="0.15">
      <c r="A24" s="47"/>
      <c r="B24" s="218"/>
      <c r="C24" s="329"/>
      <c r="D24" s="329"/>
      <c r="E24" s="329"/>
      <c r="F24" s="336"/>
      <c r="G24" s="329"/>
      <c r="H24" s="329"/>
      <c r="I24" s="218"/>
      <c r="J24" s="218"/>
      <c r="K24" s="218"/>
      <c r="L24" s="336"/>
      <c r="M24" s="336"/>
      <c r="N24" s="49"/>
      <c r="O24" s="49"/>
      <c r="P24" s="100"/>
      <c r="Q24" s="177"/>
    </row>
    <row r="25" spans="1:17" s="172" customFormat="1" x14ac:dyDescent="0.15">
      <c r="A25" s="47"/>
      <c r="B25" s="218"/>
      <c r="C25" s="329"/>
      <c r="D25" s="329"/>
      <c r="E25" s="329"/>
      <c r="F25" s="336"/>
      <c r="G25" s="329"/>
      <c r="H25" s="329"/>
      <c r="I25" s="218"/>
      <c r="J25" s="218"/>
      <c r="K25" s="218"/>
      <c r="L25" s="336"/>
      <c r="M25" s="336"/>
      <c r="N25" s="49"/>
      <c r="O25" s="49"/>
      <c r="P25" s="100"/>
      <c r="Q25" s="177"/>
    </row>
    <row r="26" spans="1:17" s="172" customFormat="1" x14ac:dyDescent="0.15">
      <c r="A26" s="47"/>
      <c r="B26" s="218"/>
      <c r="C26" s="329"/>
      <c r="D26" s="329"/>
      <c r="E26" s="329"/>
      <c r="F26" s="336"/>
      <c r="G26" s="329"/>
      <c r="H26" s="329"/>
      <c r="I26" s="218"/>
      <c r="J26" s="218"/>
      <c r="K26" s="218"/>
      <c r="L26" s="336"/>
      <c r="M26" s="336"/>
      <c r="N26" s="49"/>
      <c r="O26" s="49"/>
      <c r="P26" s="100"/>
      <c r="Q26" s="177"/>
    </row>
    <row r="27" spans="1:17" s="172" customFormat="1" x14ac:dyDescent="0.15">
      <c r="A27" s="47"/>
      <c r="B27" s="218"/>
      <c r="C27" s="329"/>
      <c r="D27" s="329"/>
      <c r="E27" s="329"/>
      <c r="F27" s="336"/>
      <c r="G27" s="329"/>
      <c r="H27" s="329"/>
      <c r="I27" s="218"/>
      <c r="J27" s="218"/>
      <c r="K27" s="218"/>
      <c r="L27" s="336"/>
      <c r="M27" s="336"/>
      <c r="N27" s="49"/>
      <c r="O27" s="49"/>
      <c r="P27" s="100"/>
      <c r="Q27" s="177"/>
    </row>
    <row r="28" spans="1:17" s="172" customFormat="1" x14ac:dyDescent="0.15">
      <c r="A28" s="47"/>
      <c r="B28" s="218"/>
      <c r="C28" s="329"/>
      <c r="D28" s="329"/>
      <c r="E28" s="329"/>
      <c r="F28" s="336"/>
      <c r="G28" s="329"/>
      <c r="H28" s="329"/>
      <c r="I28" s="218"/>
      <c r="J28" s="218"/>
      <c r="K28" s="218"/>
      <c r="L28" s="336"/>
      <c r="M28" s="336"/>
      <c r="N28" s="49"/>
      <c r="O28" s="49"/>
      <c r="P28" s="100"/>
      <c r="Q28" s="177"/>
    </row>
    <row r="29" spans="1:17" s="172" customFormat="1" x14ac:dyDescent="0.15">
      <c r="A29" s="47"/>
      <c r="B29" s="218"/>
      <c r="C29" s="329"/>
      <c r="D29" s="329"/>
      <c r="E29" s="329"/>
      <c r="F29" s="336"/>
      <c r="G29" s="329"/>
      <c r="H29" s="329"/>
      <c r="I29" s="218"/>
      <c r="J29" s="218"/>
      <c r="K29" s="218"/>
      <c r="L29" s="336"/>
      <c r="M29" s="336"/>
      <c r="N29" s="49"/>
      <c r="O29" s="49"/>
      <c r="P29" s="100"/>
      <c r="Q29" s="177"/>
    </row>
    <row r="30" spans="1:17" s="172" customFormat="1" x14ac:dyDescent="0.15">
      <c r="A30" s="47"/>
      <c r="B30" s="218"/>
      <c r="C30" s="329"/>
      <c r="D30" s="329"/>
      <c r="E30" s="329"/>
      <c r="F30" s="336"/>
      <c r="G30" s="329"/>
      <c r="H30" s="329"/>
      <c r="I30" s="218"/>
      <c r="J30" s="218"/>
      <c r="K30" s="218"/>
      <c r="L30" s="336"/>
      <c r="M30" s="336"/>
      <c r="N30" s="49"/>
      <c r="O30" s="49"/>
      <c r="P30" s="100"/>
      <c r="Q30" s="177"/>
    </row>
    <row r="31" spans="1:17" s="172" customFormat="1" x14ac:dyDescent="0.15">
      <c r="A31" s="47"/>
      <c r="B31" s="218"/>
      <c r="C31" s="329"/>
      <c r="D31" s="329"/>
      <c r="E31" s="329"/>
      <c r="F31" s="336"/>
      <c r="G31" s="329"/>
      <c r="H31" s="329"/>
      <c r="I31" s="218"/>
      <c r="J31" s="218"/>
      <c r="K31" s="218"/>
      <c r="L31" s="336"/>
      <c r="M31" s="336"/>
      <c r="N31" s="49"/>
      <c r="O31" s="49"/>
      <c r="P31" s="100"/>
      <c r="Q31" s="177"/>
    </row>
    <row r="32" spans="1:17" s="172" customFormat="1" x14ac:dyDescent="0.15">
      <c r="A32" s="47"/>
      <c r="B32" s="218"/>
      <c r="C32" s="329"/>
      <c r="D32" s="329"/>
      <c r="E32" s="329"/>
      <c r="F32" s="336"/>
      <c r="G32" s="329"/>
      <c r="H32" s="329"/>
      <c r="I32" s="218"/>
      <c r="J32" s="218"/>
      <c r="K32" s="218"/>
      <c r="L32" s="336"/>
      <c r="M32" s="336"/>
      <c r="N32" s="49"/>
      <c r="O32" s="49"/>
      <c r="P32" s="100"/>
      <c r="Q32" s="177"/>
    </row>
    <row r="33" spans="1:17" s="172" customFormat="1" x14ac:dyDescent="0.15">
      <c r="A33" s="47"/>
      <c r="B33" s="218"/>
      <c r="C33" s="329"/>
      <c r="D33" s="329"/>
      <c r="E33" s="329"/>
      <c r="F33" s="336"/>
      <c r="G33" s="329"/>
      <c r="H33" s="329"/>
      <c r="I33" s="218"/>
      <c r="J33" s="218"/>
      <c r="K33" s="218"/>
      <c r="L33" s="336"/>
      <c r="M33" s="336"/>
      <c r="N33" s="49"/>
      <c r="O33" s="49"/>
      <c r="P33" s="100"/>
      <c r="Q33" s="177"/>
    </row>
    <row r="34" spans="1:17" s="172" customFormat="1" x14ac:dyDescent="0.15">
      <c r="A34" s="47"/>
      <c r="B34" s="218"/>
      <c r="C34" s="329"/>
      <c r="D34" s="329"/>
      <c r="E34" s="329"/>
      <c r="F34" s="336"/>
      <c r="G34" s="329"/>
      <c r="H34" s="329"/>
      <c r="I34" s="218"/>
      <c r="J34" s="218"/>
      <c r="K34" s="218"/>
      <c r="L34" s="336"/>
      <c r="M34" s="336"/>
      <c r="N34" s="49"/>
      <c r="O34" s="49"/>
      <c r="P34" s="100"/>
      <c r="Q34" s="177"/>
    </row>
    <row r="35" spans="1:17" s="172" customFormat="1" x14ac:dyDescent="0.15">
      <c r="A35" s="47"/>
      <c r="B35" s="218"/>
      <c r="C35" s="329"/>
      <c r="D35" s="329"/>
      <c r="E35" s="329"/>
      <c r="F35" s="336"/>
      <c r="G35" s="329"/>
      <c r="H35" s="329"/>
      <c r="I35" s="218"/>
      <c r="J35" s="218"/>
      <c r="K35" s="218"/>
      <c r="L35" s="336"/>
      <c r="M35" s="336"/>
      <c r="N35" s="49"/>
      <c r="O35" s="49"/>
      <c r="P35" s="100"/>
      <c r="Q35" s="177"/>
    </row>
    <row r="36" spans="1:17" s="172" customFormat="1" x14ac:dyDescent="0.15">
      <c r="A36" s="47"/>
      <c r="B36" s="218"/>
      <c r="C36" s="329"/>
      <c r="D36" s="329"/>
      <c r="E36" s="329"/>
      <c r="F36" s="336"/>
      <c r="G36" s="329"/>
      <c r="H36" s="329"/>
      <c r="I36" s="218"/>
      <c r="J36" s="218"/>
      <c r="K36" s="218"/>
      <c r="L36" s="336"/>
      <c r="M36" s="336"/>
      <c r="N36" s="49"/>
      <c r="O36" s="49"/>
      <c r="P36" s="100"/>
      <c r="Q36" s="177"/>
    </row>
    <row r="37" spans="1:17" s="172" customFormat="1" x14ac:dyDescent="0.15">
      <c r="A37" s="47"/>
      <c r="B37" s="218"/>
      <c r="C37" s="329"/>
      <c r="D37" s="329"/>
      <c r="E37" s="329"/>
      <c r="F37" s="336"/>
      <c r="G37" s="329"/>
      <c r="H37" s="329"/>
      <c r="I37" s="218"/>
      <c r="J37" s="218"/>
      <c r="K37" s="218"/>
      <c r="L37" s="336"/>
      <c r="M37" s="336"/>
      <c r="N37" s="49"/>
      <c r="O37" s="49"/>
      <c r="P37" s="100"/>
      <c r="Q37" s="177"/>
    </row>
    <row r="38" spans="1:17" s="172" customFormat="1" x14ac:dyDescent="0.15">
      <c r="A38" s="47"/>
      <c r="B38" s="218"/>
      <c r="C38" s="329"/>
      <c r="D38" s="329"/>
      <c r="E38" s="329"/>
      <c r="F38" s="336"/>
      <c r="G38" s="329"/>
      <c r="H38" s="329"/>
      <c r="I38" s="218"/>
      <c r="J38" s="218"/>
      <c r="K38" s="218"/>
      <c r="L38" s="336"/>
      <c r="M38" s="336"/>
      <c r="N38" s="49"/>
      <c r="O38" s="49"/>
      <c r="P38" s="100"/>
      <c r="Q38" s="177"/>
    </row>
    <row r="39" spans="1:17" s="172" customFormat="1" x14ac:dyDescent="0.15">
      <c r="A39" s="47"/>
      <c r="B39" s="218"/>
      <c r="C39" s="329"/>
      <c r="D39" s="329"/>
      <c r="E39" s="329"/>
      <c r="F39" s="336"/>
      <c r="G39" s="329"/>
      <c r="H39" s="329"/>
      <c r="I39" s="218"/>
      <c r="J39" s="218"/>
      <c r="K39" s="218"/>
      <c r="L39" s="336"/>
      <c r="M39" s="336"/>
      <c r="N39" s="49"/>
      <c r="O39" s="49"/>
      <c r="P39" s="100"/>
      <c r="Q39" s="177"/>
    </row>
    <row r="40" spans="1:17" s="172" customFormat="1" x14ac:dyDescent="0.15">
      <c r="A40" s="47"/>
      <c r="B40" s="218"/>
      <c r="C40" s="329"/>
      <c r="D40" s="329"/>
      <c r="E40" s="329"/>
      <c r="F40" s="336"/>
      <c r="G40" s="329"/>
      <c r="H40" s="329"/>
      <c r="I40" s="218"/>
      <c r="J40" s="218"/>
      <c r="K40" s="218"/>
      <c r="L40" s="336"/>
      <c r="M40" s="336"/>
      <c r="N40" s="49"/>
      <c r="O40" s="49"/>
      <c r="P40" s="100"/>
      <c r="Q40" s="177"/>
    </row>
    <row r="41" spans="1:17" s="172" customFormat="1" x14ac:dyDescent="0.15">
      <c r="A41" s="47"/>
      <c r="B41" s="218"/>
      <c r="C41" s="329"/>
      <c r="D41" s="329"/>
      <c r="E41" s="329"/>
      <c r="F41" s="336"/>
      <c r="G41" s="329"/>
      <c r="H41" s="329"/>
      <c r="I41" s="218"/>
      <c r="J41" s="218"/>
      <c r="K41" s="218"/>
      <c r="L41" s="336"/>
      <c r="M41" s="336"/>
      <c r="N41" s="49"/>
      <c r="O41" s="49"/>
      <c r="P41" s="100"/>
      <c r="Q41" s="177"/>
    </row>
    <row r="42" spans="1:17" s="172" customFormat="1" x14ac:dyDescent="0.15">
      <c r="A42" s="47"/>
      <c r="B42" s="218"/>
      <c r="C42" s="329"/>
      <c r="D42" s="329"/>
      <c r="E42" s="329"/>
      <c r="F42" s="336"/>
      <c r="G42" s="329"/>
      <c r="H42" s="329"/>
      <c r="I42" s="218"/>
      <c r="J42" s="218"/>
      <c r="K42" s="218"/>
      <c r="L42" s="336"/>
      <c r="M42" s="336"/>
      <c r="N42" s="49"/>
      <c r="O42" s="49"/>
      <c r="P42" s="100"/>
      <c r="Q42" s="177"/>
    </row>
    <row r="43" spans="1:17" s="172" customFormat="1" x14ac:dyDescent="0.15">
      <c r="A43" s="47"/>
      <c r="B43" s="218"/>
      <c r="C43" s="329"/>
      <c r="D43" s="329"/>
      <c r="E43" s="329"/>
      <c r="F43" s="336"/>
      <c r="G43" s="329"/>
      <c r="H43" s="329"/>
      <c r="I43" s="218"/>
      <c r="J43" s="218"/>
      <c r="K43" s="218"/>
      <c r="L43" s="336"/>
      <c r="M43" s="336"/>
      <c r="N43" s="49"/>
      <c r="O43" s="49"/>
      <c r="P43" s="100"/>
      <c r="Q43" s="177"/>
    </row>
    <row r="44" spans="1:17" s="172" customFormat="1" x14ac:dyDescent="0.15">
      <c r="A44" s="47"/>
      <c r="B44" s="218"/>
      <c r="C44" s="329"/>
      <c r="D44" s="329"/>
      <c r="E44" s="329"/>
      <c r="F44" s="336"/>
      <c r="G44" s="329"/>
      <c r="H44" s="329"/>
      <c r="I44" s="218"/>
      <c r="J44" s="218"/>
      <c r="K44" s="218"/>
      <c r="L44" s="336"/>
      <c r="M44" s="336"/>
      <c r="N44" s="49"/>
      <c r="O44" s="49"/>
      <c r="P44" s="100"/>
      <c r="Q44" s="177"/>
    </row>
    <row r="45" spans="1:17" s="172" customFormat="1" x14ac:dyDescent="0.15">
      <c r="A45" s="47"/>
      <c r="B45" s="218"/>
      <c r="C45" s="329"/>
      <c r="D45" s="329"/>
      <c r="E45" s="329"/>
      <c r="F45" s="336"/>
      <c r="G45" s="329"/>
      <c r="H45" s="329"/>
      <c r="I45" s="218"/>
      <c r="J45" s="218"/>
      <c r="K45" s="218"/>
      <c r="L45" s="336"/>
      <c r="M45" s="336"/>
      <c r="N45" s="49"/>
      <c r="O45" s="49"/>
      <c r="P45" s="100"/>
      <c r="Q45" s="177"/>
    </row>
    <row r="46" spans="1:17" s="172" customFormat="1" x14ac:dyDescent="0.15">
      <c r="A46" s="47"/>
      <c r="B46" s="218"/>
      <c r="C46" s="329"/>
      <c r="D46" s="329"/>
      <c r="E46" s="329"/>
      <c r="F46" s="336"/>
      <c r="G46" s="329"/>
      <c r="H46" s="329"/>
      <c r="I46" s="218"/>
      <c r="J46" s="218"/>
      <c r="K46" s="218"/>
      <c r="L46" s="336"/>
      <c r="M46" s="336"/>
      <c r="N46" s="49"/>
      <c r="O46" s="49"/>
      <c r="P46" s="100"/>
      <c r="Q46" s="177"/>
    </row>
    <row r="47" spans="1:17" s="172" customFormat="1" x14ac:dyDescent="0.15">
      <c r="A47" s="47"/>
      <c r="B47" s="218"/>
      <c r="C47" s="329"/>
      <c r="D47" s="329"/>
      <c r="E47" s="329"/>
      <c r="F47" s="336"/>
      <c r="G47" s="329"/>
      <c r="H47" s="329"/>
      <c r="I47" s="218"/>
      <c r="J47" s="218"/>
      <c r="K47" s="218"/>
      <c r="L47" s="336"/>
      <c r="M47" s="336"/>
      <c r="N47" s="49"/>
      <c r="O47" s="49"/>
      <c r="P47" s="100"/>
      <c r="Q47" s="177"/>
    </row>
    <row r="48" spans="1:17" s="172" customFormat="1" x14ac:dyDescent="0.15">
      <c r="A48" s="47"/>
      <c r="B48" s="218"/>
      <c r="C48" s="329"/>
      <c r="D48" s="329"/>
      <c r="E48" s="329"/>
      <c r="F48" s="336"/>
      <c r="G48" s="329"/>
      <c r="H48" s="329"/>
      <c r="I48" s="218"/>
      <c r="J48" s="218"/>
      <c r="K48" s="218"/>
      <c r="L48" s="336"/>
      <c r="M48" s="336"/>
      <c r="N48" s="49"/>
      <c r="O48" s="49"/>
      <c r="P48" s="100"/>
      <c r="Q48" s="177"/>
    </row>
    <row r="49" spans="1:17" s="172" customFormat="1" x14ac:dyDescent="0.15">
      <c r="A49" s="47"/>
      <c r="B49" s="218"/>
      <c r="C49" s="329"/>
      <c r="D49" s="329"/>
      <c r="E49" s="329"/>
      <c r="F49" s="336"/>
      <c r="G49" s="329"/>
      <c r="H49" s="329"/>
      <c r="I49" s="218"/>
      <c r="J49" s="218"/>
      <c r="K49" s="218"/>
      <c r="L49" s="336"/>
      <c r="M49" s="336"/>
      <c r="N49" s="49"/>
      <c r="O49" s="49"/>
      <c r="P49" s="100"/>
      <c r="Q49" s="177"/>
    </row>
    <row r="50" spans="1:17" s="172" customFormat="1" x14ac:dyDescent="0.15">
      <c r="A50" s="47"/>
      <c r="B50" s="218"/>
      <c r="C50" s="329"/>
      <c r="D50" s="329"/>
      <c r="E50" s="329"/>
      <c r="F50" s="336"/>
      <c r="G50" s="329"/>
      <c r="H50" s="329"/>
      <c r="I50" s="218"/>
      <c r="J50" s="218"/>
      <c r="K50" s="218"/>
      <c r="L50" s="336"/>
      <c r="M50" s="336"/>
      <c r="N50" s="49"/>
      <c r="O50" s="49"/>
      <c r="P50" s="100"/>
      <c r="Q50" s="177"/>
    </row>
    <row r="51" spans="1:17" s="172" customFormat="1" x14ac:dyDescent="0.15">
      <c r="A51" s="47"/>
      <c r="B51" s="218"/>
      <c r="C51" s="329"/>
      <c r="D51" s="329"/>
      <c r="E51" s="329"/>
      <c r="F51" s="336"/>
      <c r="G51" s="329"/>
      <c r="H51" s="329"/>
      <c r="I51" s="218"/>
      <c r="J51" s="218"/>
      <c r="K51" s="218"/>
      <c r="L51" s="336"/>
      <c r="M51" s="336"/>
      <c r="N51" s="49"/>
      <c r="O51" s="49"/>
      <c r="P51" s="100"/>
      <c r="Q51" s="177"/>
    </row>
    <row r="52" spans="1:17" s="172" customFormat="1" x14ac:dyDescent="0.15">
      <c r="A52" s="47"/>
      <c r="B52" s="218"/>
      <c r="C52" s="329"/>
      <c r="D52" s="329"/>
      <c r="E52" s="329"/>
      <c r="F52" s="336"/>
      <c r="G52" s="329"/>
      <c r="H52" s="329"/>
      <c r="I52" s="218"/>
      <c r="J52" s="218"/>
      <c r="K52" s="218"/>
      <c r="L52" s="336"/>
      <c r="M52" s="336"/>
      <c r="N52" s="49"/>
      <c r="O52" s="49"/>
      <c r="P52" s="100"/>
      <c r="Q52" s="177"/>
    </row>
    <row r="53" spans="1:17" s="172" customFormat="1" x14ac:dyDescent="0.15">
      <c r="A53" s="47"/>
      <c r="B53" s="218"/>
      <c r="C53" s="329"/>
      <c r="D53" s="329"/>
      <c r="E53" s="329"/>
      <c r="F53" s="336"/>
      <c r="G53" s="329"/>
      <c r="H53" s="329"/>
      <c r="I53" s="218"/>
      <c r="J53" s="218"/>
      <c r="K53" s="218"/>
      <c r="L53" s="336"/>
      <c r="M53" s="336"/>
      <c r="N53" s="49"/>
      <c r="O53" s="49"/>
      <c r="P53" s="100"/>
      <c r="Q53" s="177"/>
    </row>
    <row r="54" spans="1:17" s="172" customFormat="1" x14ac:dyDescent="0.15">
      <c r="A54" s="47"/>
      <c r="B54" s="218"/>
      <c r="C54" s="329"/>
      <c r="D54" s="329"/>
      <c r="E54" s="329"/>
      <c r="F54" s="336"/>
      <c r="G54" s="329"/>
      <c r="H54" s="329"/>
      <c r="I54" s="218"/>
      <c r="J54" s="218"/>
      <c r="K54" s="218"/>
      <c r="L54" s="336"/>
      <c r="M54" s="336"/>
      <c r="N54" s="49"/>
      <c r="O54" s="49"/>
      <c r="P54" s="100"/>
      <c r="Q54" s="177"/>
    </row>
    <row r="55" spans="1:17" s="172" customFormat="1" x14ac:dyDescent="0.15">
      <c r="A55" s="47"/>
      <c r="B55" s="218"/>
      <c r="C55" s="329"/>
      <c r="D55" s="329"/>
      <c r="E55" s="329"/>
      <c r="F55" s="336"/>
      <c r="G55" s="329"/>
      <c r="H55" s="329"/>
      <c r="I55" s="218"/>
      <c r="J55" s="218"/>
      <c r="K55" s="218"/>
      <c r="L55" s="336"/>
      <c r="M55" s="336"/>
      <c r="N55" s="49"/>
      <c r="O55" s="49"/>
      <c r="P55" s="100"/>
      <c r="Q55" s="177"/>
    </row>
    <row r="56" spans="1:17" s="172" customFormat="1" x14ac:dyDescent="0.15">
      <c r="A56" s="47"/>
      <c r="B56" s="218"/>
      <c r="C56" s="329"/>
      <c r="D56" s="329"/>
      <c r="E56" s="329"/>
      <c r="F56" s="336"/>
      <c r="G56" s="329"/>
      <c r="H56" s="329"/>
      <c r="I56" s="218"/>
      <c r="J56" s="218"/>
      <c r="K56" s="218"/>
      <c r="L56" s="336"/>
      <c r="M56" s="336"/>
      <c r="N56" s="49"/>
      <c r="O56" s="49"/>
      <c r="P56" s="100"/>
      <c r="Q56" s="177"/>
    </row>
    <row r="57" spans="1:17" s="172" customFormat="1" x14ac:dyDescent="0.15">
      <c r="A57" s="47"/>
      <c r="B57" s="218"/>
      <c r="C57" s="329"/>
      <c r="D57" s="329"/>
      <c r="E57" s="329"/>
      <c r="F57" s="336"/>
      <c r="G57" s="329"/>
      <c r="H57" s="329"/>
      <c r="I57" s="218"/>
      <c r="J57" s="218"/>
      <c r="K57" s="218"/>
      <c r="L57" s="336"/>
      <c r="M57" s="336"/>
      <c r="N57" s="49"/>
      <c r="O57" s="49"/>
      <c r="P57" s="100"/>
      <c r="Q57" s="177"/>
    </row>
    <row r="58" spans="1:17" s="172" customFormat="1" x14ac:dyDescent="0.15">
      <c r="A58" s="47"/>
      <c r="B58" s="218"/>
      <c r="C58" s="329"/>
      <c r="D58" s="329"/>
      <c r="E58" s="329"/>
      <c r="F58" s="336"/>
      <c r="G58" s="329"/>
      <c r="H58" s="329"/>
      <c r="I58" s="218"/>
      <c r="J58" s="218"/>
      <c r="K58" s="218"/>
      <c r="L58" s="336"/>
      <c r="M58" s="336"/>
      <c r="N58" s="49"/>
      <c r="O58" s="49"/>
      <c r="P58" s="100"/>
      <c r="Q58" s="177"/>
    </row>
    <row r="59" spans="1:17" s="172" customFormat="1" x14ac:dyDescent="0.15">
      <c r="A59" s="47"/>
      <c r="B59" s="218"/>
      <c r="C59" s="329"/>
      <c r="D59" s="329"/>
      <c r="E59" s="329"/>
      <c r="F59" s="336"/>
      <c r="G59" s="329"/>
      <c r="H59" s="329"/>
      <c r="I59" s="218"/>
      <c r="J59" s="218"/>
      <c r="K59" s="218"/>
      <c r="L59" s="336"/>
      <c r="M59" s="336"/>
      <c r="N59" s="49"/>
      <c r="O59" s="49"/>
      <c r="P59" s="100"/>
      <c r="Q59" s="177"/>
    </row>
    <row r="60" spans="1:17" s="172" customFormat="1" x14ac:dyDescent="0.15">
      <c r="A60" s="47"/>
      <c r="B60" s="218"/>
      <c r="C60" s="329"/>
      <c r="D60" s="329"/>
      <c r="E60" s="329"/>
      <c r="F60" s="336"/>
      <c r="G60" s="329"/>
      <c r="H60" s="329"/>
      <c r="I60" s="218"/>
      <c r="J60" s="218"/>
      <c r="K60" s="218"/>
      <c r="L60" s="336"/>
      <c r="M60" s="336"/>
      <c r="N60" s="49"/>
      <c r="O60" s="49"/>
      <c r="P60" s="100"/>
      <c r="Q60" s="177"/>
    </row>
    <row r="61" spans="1:17" s="172" customFormat="1" x14ac:dyDescent="0.15">
      <c r="A61" s="47"/>
      <c r="B61" s="218"/>
      <c r="C61" s="329"/>
      <c r="D61" s="329"/>
      <c r="E61" s="329"/>
      <c r="F61" s="336"/>
      <c r="G61" s="329"/>
      <c r="H61" s="329"/>
      <c r="I61" s="218"/>
      <c r="J61" s="218"/>
      <c r="K61" s="218"/>
      <c r="L61" s="336"/>
      <c r="M61" s="336"/>
      <c r="N61" s="49"/>
      <c r="O61" s="49"/>
      <c r="P61" s="100"/>
      <c r="Q61" s="177"/>
    </row>
    <row r="62" spans="1:17" s="172" customFormat="1" x14ac:dyDescent="0.15">
      <c r="A62" s="47"/>
      <c r="B62" s="218"/>
      <c r="C62" s="329"/>
      <c r="D62" s="329"/>
      <c r="E62" s="329"/>
      <c r="F62" s="336"/>
      <c r="G62" s="329"/>
      <c r="H62" s="329"/>
      <c r="I62" s="218"/>
      <c r="J62" s="218"/>
      <c r="K62" s="218"/>
      <c r="L62" s="336"/>
      <c r="M62" s="336"/>
      <c r="N62" s="49"/>
      <c r="O62" s="49"/>
      <c r="P62" s="100"/>
      <c r="Q62" s="177"/>
    </row>
    <row r="63" spans="1:17" s="172" customFormat="1" x14ac:dyDescent="0.15">
      <c r="A63" s="47"/>
      <c r="B63" s="218"/>
      <c r="C63" s="329"/>
      <c r="D63" s="329"/>
      <c r="E63" s="329"/>
      <c r="F63" s="336"/>
      <c r="G63" s="329"/>
      <c r="H63" s="329"/>
      <c r="I63" s="218"/>
      <c r="J63" s="218"/>
      <c r="K63" s="218"/>
      <c r="L63" s="336"/>
      <c r="M63" s="336"/>
      <c r="N63" s="49"/>
      <c r="O63" s="49"/>
      <c r="P63" s="100"/>
      <c r="Q63" s="177"/>
    </row>
    <row r="64" spans="1:17" s="172" customFormat="1" x14ac:dyDescent="0.15">
      <c r="A64" s="47"/>
      <c r="B64" s="218"/>
      <c r="C64" s="329"/>
      <c r="D64" s="329"/>
      <c r="E64" s="329"/>
      <c r="F64" s="336"/>
      <c r="G64" s="329"/>
      <c r="H64" s="329"/>
      <c r="I64" s="218"/>
      <c r="J64" s="218"/>
      <c r="K64" s="218"/>
      <c r="L64" s="336"/>
      <c r="M64" s="336"/>
      <c r="N64" s="49"/>
      <c r="O64" s="49"/>
      <c r="P64" s="100"/>
      <c r="Q64" s="177"/>
    </row>
    <row r="65" spans="1:17" s="172" customFormat="1" x14ac:dyDescent="0.15">
      <c r="A65" s="47"/>
      <c r="B65" s="218"/>
      <c r="C65" s="329"/>
      <c r="D65" s="329"/>
      <c r="E65" s="329"/>
      <c r="F65" s="336"/>
      <c r="G65" s="329"/>
      <c r="H65" s="329"/>
      <c r="I65" s="218"/>
      <c r="J65" s="218"/>
      <c r="K65" s="218"/>
      <c r="L65" s="336"/>
      <c r="M65" s="336"/>
      <c r="N65" s="49"/>
      <c r="O65" s="49"/>
      <c r="P65" s="100"/>
      <c r="Q65" s="177"/>
    </row>
    <row r="66" spans="1:17" s="172" customFormat="1" x14ac:dyDescent="0.15">
      <c r="A66" s="47"/>
      <c r="B66" s="218"/>
      <c r="C66" s="329"/>
      <c r="D66" s="329"/>
      <c r="E66" s="329"/>
      <c r="F66" s="336"/>
      <c r="G66" s="329"/>
      <c r="H66" s="329"/>
      <c r="I66" s="218"/>
      <c r="J66" s="218"/>
      <c r="K66" s="218"/>
      <c r="L66" s="336"/>
      <c r="M66" s="336"/>
      <c r="N66" s="49"/>
      <c r="O66" s="49"/>
      <c r="P66" s="100"/>
      <c r="Q66" s="177"/>
    </row>
    <row r="67" spans="1:17" s="172" customFormat="1" x14ac:dyDescent="0.15">
      <c r="A67" s="47"/>
      <c r="B67" s="218"/>
      <c r="C67" s="329"/>
      <c r="D67" s="329"/>
      <c r="E67" s="329"/>
      <c r="F67" s="336"/>
      <c r="G67" s="329"/>
      <c r="H67" s="329"/>
      <c r="I67" s="218"/>
      <c r="J67" s="218"/>
      <c r="K67" s="218"/>
      <c r="L67" s="336"/>
      <c r="M67" s="336"/>
      <c r="N67" s="49"/>
      <c r="O67" s="49"/>
      <c r="P67" s="100"/>
      <c r="Q67" s="177"/>
    </row>
    <row r="68" spans="1:17" s="172" customFormat="1" x14ac:dyDescent="0.15">
      <c r="A68" s="47"/>
      <c r="B68" s="218"/>
      <c r="C68" s="329"/>
      <c r="D68" s="329"/>
      <c r="E68" s="329"/>
      <c r="F68" s="336"/>
      <c r="G68" s="329"/>
      <c r="H68" s="329"/>
      <c r="I68" s="218"/>
      <c r="J68" s="218"/>
      <c r="K68" s="218"/>
      <c r="L68" s="336"/>
      <c r="M68" s="336"/>
      <c r="N68" s="49"/>
      <c r="O68" s="49"/>
      <c r="P68" s="100"/>
      <c r="Q68" s="177"/>
    </row>
    <row r="69" spans="1:17" s="172" customFormat="1" x14ac:dyDescent="0.15">
      <c r="A69" s="47"/>
      <c r="B69" s="218"/>
      <c r="C69" s="329"/>
      <c r="D69" s="329"/>
      <c r="E69" s="329"/>
      <c r="F69" s="336"/>
      <c r="G69" s="329"/>
      <c r="H69" s="329"/>
      <c r="I69" s="218"/>
      <c r="J69" s="218"/>
      <c r="K69" s="218"/>
      <c r="L69" s="336"/>
      <c r="M69" s="336"/>
      <c r="N69" s="49"/>
      <c r="O69" s="49"/>
      <c r="P69" s="100"/>
      <c r="Q69" s="177"/>
    </row>
    <row r="70" spans="1:17" s="172" customFormat="1" x14ac:dyDescent="0.15">
      <c r="A70" s="47"/>
      <c r="B70" s="218"/>
      <c r="C70" s="329"/>
      <c r="D70" s="329"/>
      <c r="E70" s="329"/>
      <c r="F70" s="336"/>
      <c r="G70" s="329"/>
      <c r="H70" s="329"/>
      <c r="I70" s="218"/>
      <c r="J70" s="218"/>
      <c r="K70" s="218"/>
      <c r="L70" s="336"/>
      <c r="M70" s="336"/>
      <c r="N70" s="49"/>
      <c r="O70" s="49"/>
      <c r="P70" s="100"/>
      <c r="Q70" s="177"/>
    </row>
    <row r="71" spans="1:17" s="172" customFormat="1" x14ac:dyDescent="0.15">
      <c r="A71" s="47"/>
      <c r="B71" s="218"/>
      <c r="C71" s="329"/>
      <c r="D71" s="329"/>
      <c r="E71" s="329"/>
      <c r="F71" s="336"/>
      <c r="G71" s="329"/>
      <c r="H71" s="329"/>
      <c r="I71" s="218"/>
      <c r="J71" s="218"/>
      <c r="K71" s="218"/>
      <c r="L71" s="336"/>
      <c r="M71" s="336"/>
      <c r="N71" s="49"/>
      <c r="O71" s="49"/>
      <c r="P71" s="100"/>
      <c r="Q71" s="177"/>
    </row>
    <row r="72" spans="1:17" s="172" customFormat="1" x14ac:dyDescent="0.15">
      <c r="A72" s="47"/>
      <c r="B72" s="218"/>
      <c r="C72" s="329"/>
      <c r="D72" s="329"/>
      <c r="E72" s="329"/>
      <c r="F72" s="336"/>
      <c r="G72" s="329"/>
      <c r="H72" s="329"/>
      <c r="I72" s="218"/>
      <c r="J72" s="218"/>
      <c r="K72" s="218"/>
      <c r="L72" s="336"/>
      <c r="M72" s="336"/>
      <c r="N72" s="49"/>
      <c r="O72" s="49"/>
      <c r="P72" s="100"/>
      <c r="Q72" s="177"/>
    </row>
    <row r="73" spans="1:17" s="172" customFormat="1" x14ac:dyDescent="0.15">
      <c r="A73" s="47"/>
      <c r="B73" s="218"/>
      <c r="C73" s="329"/>
      <c r="D73" s="329"/>
      <c r="E73" s="329"/>
      <c r="F73" s="336"/>
      <c r="G73" s="329"/>
      <c r="H73" s="329"/>
      <c r="I73" s="218"/>
      <c r="J73" s="218"/>
      <c r="K73" s="218"/>
      <c r="L73" s="336"/>
      <c r="M73" s="336"/>
      <c r="N73" s="49"/>
      <c r="O73" s="49"/>
      <c r="P73" s="100"/>
      <c r="Q73" s="177"/>
    </row>
    <row r="74" spans="1:17" s="172" customFormat="1" x14ac:dyDescent="0.15">
      <c r="A74" s="47"/>
      <c r="B74" s="218"/>
      <c r="C74" s="329"/>
      <c r="D74" s="329"/>
      <c r="E74" s="329"/>
      <c r="F74" s="336"/>
      <c r="G74" s="329"/>
      <c r="H74" s="329"/>
      <c r="I74" s="218"/>
      <c r="J74" s="218"/>
      <c r="K74" s="218"/>
      <c r="L74" s="336"/>
      <c r="M74" s="336"/>
      <c r="N74" s="49"/>
      <c r="O74" s="49"/>
      <c r="P74" s="100"/>
      <c r="Q74" s="177"/>
    </row>
    <row r="75" spans="1:17" s="172" customFormat="1" x14ac:dyDescent="0.15">
      <c r="A75" s="47"/>
      <c r="B75" s="218"/>
      <c r="C75" s="329"/>
      <c r="D75" s="329"/>
      <c r="E75" s="329"/>
      <c r="F75" s="336"/>
      <c r="G75" s="329"/>
      <c r="H75" s="329"/>
      <c r="I75" s="218"/>
      <c r="J75" s="218"/>
      <c r="K75" s="218"/>
      <c r="L75" s="336"/>
      <c r="M75" s="336"/>
      <c r="N75" s="49"/>
      <c r="O75" s="49"/>
      <c r="P75" s="100"/>
      <c r="Q75" s="177"/>
    </row>
    <row r="76" spans="1:17" s="172" customFormat="1" x14ac:dyDescent="0.15">
      <c r="A76" s="47"/>
      <c r="B76" s="218"/>
      <c r="C76" s="329"/>
      <c r="D76" s="329"/>
      <c r="E76" s="329"/>
      <c r="F76" s="336"/>
      <c r="G76" s="329"/>
      <c r="H76" s="329"/>
      <c r="I76" s="218"/>
      <c r="J76" s="218"/>
      <c r="K76" s="218"/>
      <c r="L76" s="336"/>
      <c r="M76" s="336"/>
      <c r="N76" s="49"/>
      <c r="O76" s="49"/>
      <c r="P76" s="100"/>
      <c r="Q76" s="177"/>
    </row>
    <row r="77" spans="1:17" s="172" customFormat="1" x14ac:dyDescent="0.15">
      <c r="A77" s="47"/>
      <c r="B77" s="218"/>
      <c r="C77" s="329"/>
      <c r="D77" s="329"/>
      <c r="E77" s="329"/>
      <c r="F77" s="336"/>
      <c r="G77" s="329"/>
      <c r="H77" s="329"/>
      <c r="I77" s="218"/>
      <c r="J77" s="218"/>
      <c r="K77" s="218"/>
      <c r="L77" s="336"/>
      <c r="M77" s="336"/>
      <c r="N77" s="49"/>
      <c r="O77" s="49"/>
      <c r="P77" s="100"/>
      <c r="Q77" s="177"/>
    </row>
    <row r="78" spans="1:17" s="172" customFormat="1" x14ac:dyDescent="0.15">
      <c r="A78" s="47"/>
      <c r="B78" s="218"/>
      <c r="C78" s="329"/>
      <c r="D78" s="329"/>
      <c r="E78" s="329"/>
      <c r="F78" s="336"/>
      <c r="G78" s="329"/>
      <c r="H78" s="329"/>
      <c r="I78" s="218"/>
      <c r="J78" s="218"/>
      <c r="K78" s="218"/>
      <c r="L78" s="336"/>
      <c r="M78" s="336"/>
      <c r="N78" s="49"/>
      <c r="O78" s="49"/>
      <c r="P78" s="100"/>
      <c r="Q78" s="177"/>
    </row>
    <row r="79" spans="1:17" s="172" customFormat="1" x14ac:dyDescent="0.15">
      <c r="A79" s="47"/>
      <c r="B79" s="218"/>
      <c r="C79" s="329"/>
      <c r="D79" s="329"/>
      <c r="E79" s="329"/>
      <c r="F79" s="336"/>
      <c r="G79" s="329"/>
      <c r="H79" s="329"/>
      <c r="I79" s="218"/>
      <c r="J79" s="218"/>
      <c r="K79" s="218"/>
      <c r="L79" s="336"/>
      <c r="M79" s="336"/>
      <c r="N79" s="49"/>
      <c r="O79" s="49"/>
      <c r="P79" s="100"/>
      <c r="Q79" s="177"/>
    </row>
    <row r="80" spans="1:17" s="172" customFormat="1" x14ac:dyDescent="0.15">
      <c r="A80" s="47"/>
      <c r="B80" s="218"/>
      <c r="C80" s="329"/>
      <c r="D80" s="329"/>
      <c r="E80" s="329"/>
      <c r="F80" s="336"/>
      <c r="G80" s="329"/>
      <c r="H80" s="329"/>
      <c r="I80" s="218"/>
      <c r="J80" s="218"/>
      <c r="K80" s="218"/>
      <c r="L80" s="336"/>
      <c r="M80" s="336"/>
      <c r="N80" s="49"/>
      <c r="O80" s="49"/>
      <c r="P80" s="100"/>
      <c r="Q80" s="177"/>
    </row>
    <row r="81" spans="1:17" s="172" customFormat="1" x14ac:dyDescent="0.15">
      <c r="A81" s="47"/>
      <c r="B81" s="218"/>
      <c r="C81" s="329"/>
      <c r="D81" s="329"/>
      <c r="E81" s="329"/>
      <c r="F81" s="336"/>
      <c r="G81" s="329"/>
      <c r="H81" s="329"/>
      <c r="I81" s="218"/>
      <c r="J81" s="218"/>
      <c r="K81" s="218"/>
      <c r="L81" s="336"/>
      <c r="M81" s="336"/>
      <c r="N81" s="49"/>
      <c r="O81" s="49"/>
      <c r="P81" s="100"/>
      <c r="Q81" s="177"/>
    </row>
    <row r="82" spans="1:17" s="172" customFormat="1" x14ac:dyDescent="0.15">
      <c r="A82" s="47"/>
      <c r="B82" s="218"/>
      <c r="C82" s="329"/>
      <c r="D82" s="329"/>
      <c r="E82" s="329"/>
      <c r="F82" s="336"/>
      <c r="G82" s="329"/>
      <c r="H82" s="329"/>
      <c r="I82" s="218"/>
      <c r="J82" s="218"/>
      <c r="K82" s="218"/>
      <c r="L82" s="336"/>
      <c r="M82" s="336"/>
      <c r="N82" s="49"/>
      <c r="O82" s="49"/>
      <c r="P82" s="100"/>
      <c r="Q82" s="177"/>
    </row>
    <row r="83" spans="1:17" s="172" customFormat="1" x14ac:dyDescent="0.15">
      <c r="A83" s="47"/>
      <c r="B83" s="218"/>
      <c r="C83" s="329"/>
      <c r="D83" s="329"/>
      <c r="E83" s="329"/>
      <c r="F83" s="336"/>
      <c r="G83" s="329"/>
      <c r="H83" s="329"/>
      <c r="I83" s="218"/>
      <c r="J83" s="218"/>
      <c r="K83" s="218"/>
      <c r="L83" s="336"/>
      <c r="M83" s="336"/>
      <c r="N83" s="49"/>
      <c r="O83" s="49"/>
      <c r="P83" s="100"/>
      <c r="Q83" s="177"/>
    </row>
    <row r="84" spans="1:17" s="172" customFormat="1" x14ac:dyDescent="0.15">
      <c r="A84" s="47"/>
      <c r="B84" s="218"/>
      <c r="C84" s="329"/>
      <c r="D84" s="329"/>
      <c r="E84" s="329"/>
      <c r="F84" s="336"/>
      <c r="G84" s="329"/>
      <c r="H84" s="329"/>
      <c r="I84" s="218"/>
      <c r="J84" s="218"/>
      <c r="K84" s="218"/>
      <c r="L84" s="336"/>
      <c r="M84" s="336"/>
      <c r="N84" s="49"/>
      <c r="O84" s="49"/>
      <c r="P84" s="100"/>
      <c r="Q84" s="177"/>
    </row>
    <row r="85" spans="1:17" s="172" customFormat="1" x14ac:dyDescent="0.15">
      <c r="A85" s="47"/>
      <c r="B85" s="218"/>
      <c r="C85" s="329"/>
      <c r="D85" s="329"/>
      <c r="E85" s="329"/>
      <c r="F85" s="336"/>
      <c r="G85" s="329"/>
      <c r="H85" s="329"/>
      <c r="I85" s="218"/>
      <c r="J85" s="218"/>
      <c r="K85" s="218"/>
      <c r="L85" s="336"/>
      <c r="M85" s="336"/>
      <c r="N85" s="49"/>
      <c r="O85" s="49"/>
      <c r="P85" s="100"/>
      <c r="Q85" s="177"/>
    </row>
    <row r="86" spans="1:17" s="172" customFormat="1" x14ac:dyDescent="0.15">
      <c r="A86" s="47"/>
      <c r="B86" s="218"/>
      <c r="C86" s="329"/>
      <c r="D86" s="329"/>
      <c r="E86" s="329"/>
      <c r="F86" s="336"/>
      <c r="G86" s="329"/>
      <c r="H86" s="329"/>
      <c r="I86" s="218"/>
      <c r="J86" s="218"/>
      <c r="K86" s="218"/>
      <c r="L86" s="336"/>
      <c r="M86" s="336"/>
      <c r="N86" s="49"/>
      <c r="O86" s="49"/>
      <c r="P86" s="100"/>
      <c r="Q86" s="177"/>
    </row>
    <row r="87" spans="1:17" s="172" customFormat="1" x14ac:dyDescent="0.15">
      <c r="A87" s="47"/>
      <c r="B87" s="218"/>
      <c r="C87" s="329"/>
      <c r="D87" s="329"/>
      <c r="E87" s="329"/>
      <c r="F87" s="336"/>
      <c r="G87" s="329"/>
      <c r="H87" s="329"/>
      <c r="I87" s="218"/>
      <c r="J87" s="218"/>
      <c r="K87" s="218"/>
      <c r="L87" s="336"/>
      <c r="M87" s="336"/>
      <c r="N87" s="49"/>
      <c r="O87" s="49"/>
      <c r="P87" s="100"/>
      <c r="Q87" s="177"/>
    </row>
    <row r="88" spans="1:17" s="172" customFormat="1" x14ac:dyDescent="0.15">
      <c r="A88" s="47"/>
      <c r="B88" s="218"/>
      <c r="C88" s="329"/>
      <c r="D88" s="329"/>
      <c r="E88" s="329"/>
      <c r="F88" s="336"/>
      <c r="G88" s="329"/>
      <c r="H88" s="329"/>
      <c r="I88" s="218"/>
      <c r="J88" s="218"/>
      <c r="K88" s="218"/>
      <c r="L88" s="336"/>
      <c r="M88" s="336"/>
      <c r="N88" s="49"/>
      <c r="O88" s="49"/>
      <c r="P88" s="100"/>
      <c r="Q88" s="177"/>
    </row>
    <row r="89" spans="1:17" s="172" customFormat="1" x14ac:dyDescent="0.15">
      <c r="A89" s="47"/>
      <c r="B89" s="218"/>
      <c r="C89" s="329"/>
      <c r="D89" s="329"/>
      <c r="E89" s="329"/>
      <c r="F89" s="336"/>
      <c r="G89" s="329"/>
      <c r="H89" s="329"/>
      <c r="I89" s="218"/>
      <c r="J89" s="218"/>
      <c r="K89" s="218"/>
      <c r="L89" s="336"/>
      <c r="M89" s="336"/>
      <c r="N89" s="49"/>
      <c r="O89" s="49"/>
      <c r="P89" s="100"/>
      <c r="Q89" s="177"/>
    </row>
    <row r="90" spans="1:17" s="172" customFormat="1" x14ac:dyDescent="0.15">
      <c r="A90" s="47"/>
      <c r="B90" s="218"/>
      <c r="C90" s="329"/>
      <c r="D90" s="329"/>
      <c r="E90" s="329"/>
      <c r="F90" s="336"/>
      <c r="G90" s="329"/>
      <c r="H90" s="329"/>
      <c r="I90" s="218"/>
      <c r="J90" s="218"/>
      <c r="K90" s="218"/>
      <c r="L90" s="336"/>
      <c r="M90" s="336"/>
      <c r="N90" s="49"/>
      <c r="O90" s="49"/>
      <c r="P90" s="100"/>
      <c r="Q90" s="177"/>
    </row>
    <row r="91" spans="1:17" s="172" customFormat="1" x14ac:dyDescent="0.15">
      <c r="A91" s="47"/>
      <c r="B91" s="218"/>
      <c r="C91" s="329"/>
      <c r="D91" s="329"/>
      <c r="E91" s="329"/>
      <c r="F91" s="336"/>
      <c r="G91" s="329"/>
      <c r="H91" s="329"/>
      <c r="I91" s="218"/>
      <c r="J91" s="218"/>
      <c r="K91" s="218"/>
      <c r="L91" s="336"/>
      <c r="M91" s="336"/>
      <c r="N91" s="49"/>
      <c r="O91" s="49"/>
      <c r="P91" s="100"/>
      <c r="Q91" s="177"/>
    </row>
    <row r="92" spans="1:17" s="172" customFormat="1" x14ac:dyDescent="0.15">
      <c r="A92" s="47"/>
      <c r="B92" s="218"/>
      <c r="C92" s="329"/>
      <c r="D92" s="329"/>
      <c r="E92" s="329"/>
      <c r="F92" s="336"/>
      <c r="G92" s="329"/>
      <c r="H92" s="329"/>
      <c r="I92" s="218"/>
      <c r="J92" s="218"/>
      <c r="K92" s="218"/>
      <c r="L92" s="336"/>
      <c r="M92" s="336"/>
      <c r="N92" s="49"/>
      <c r="O92" s="49"/>
      <c r="P92" s="100"/>
      <c r="Q92" s="177"/>
    </row>
    <row r="93" spans="1:17" s="172" customFormat="1" x14ac:dyDescent="0.15">
      <c r="A93" s="47"/>
      <c r="B93" s="218"/>
      <c r="C93" s="329"/>
      <c r="D93" s="329"/>
      <c r="E93" s="329"/>
      <c r="F93" s="336"/>
      <c r="G93" s="329"/>
      <c r="H93" s="329"/>
      <c r="I93" s="218"/>
      <c r="J93" s="218"/>
      <c r="K93" s="218"/>
      <c r="L93" s="336"/>
      <c r="M93" s="336"/>
      <c r="N93" s="49"/>
      <c r="O93" s="49"/>
      <c r="P93" s="100"/>
      <c r="Q93" s="177"/>
    </row>
    <row r="94" spans="1:17" s="172" customFormat="1" x14ac:dyDescent="0.15">
      <c r="A94" s="47"/>
      <c r="B94" s="218"/>
      <c r="C94" s="329"/>
      <c r="D94" s="329"/>
      <c r="E94" s="329"/>
      <c r="F94" s="336"/>
      <c r="G94" s="329"/>
      <c r="H94" s="329"/>
      <c r="I94" s="218"/>
      <c r="J94" s="218"/>
      <c r="K94" s="218"/>
      <c r="L94" s="336"/>
      <c r="M94" s="336"/>
      <c r="N94" s="49"/>
      <c r="O94" s="49"/>
      <c r="P94" s="100"/>
      <c r="Q94" s="177"/>
    </row>
    <row r="95" spans="1:17" s="172" customFormat="1" x14ac:dyDescent="0.15">
      <c r="A95" s="47"/>
      <c r="B95" s="218"/>
      <c r="C95" s="329"/>
      <c r="D95" s="329"/>
      <c r="E95" s="329"/>
      <c r="F95" s="336"/>
      <c r="G95" s="329"/>
      <c r="H95" s="329"/>
      <c r="I95" s="218"/>
      <c r="J95" s="218"/>
      <c r="K95" s="218"/>
      <c r="L95" s="336"/>
      <c r="M95" s="336"/>
      <c r="N95" s="49"/>
      <c r="O95" s="49"/>
      <c r="P95" s="100"/>
      <c r="Q95" s="177"/>
    </row>
    <row r="96" spans="1:17" s="172" customFormat="1" x14ac:dyDescent="0.15">
      <c r="A96" s="47"/>
      <c r="B96" s="218"/>
      <c r="C96" s="329"/>
      <c r="D96" s="329"/>
      <c r="E96" s="329"/>
      <c r="F96" s="336"/>
      <c r="G96" s="329"/>
      <c r="H96" s="329"/>
      <c r="I96" s="218"/>
      <c r="J96" s="218"/>
      <c r="K96" s="218"/>
      <c r="L96" s="336"/>
      <c r="M96" s="336"/>
      <c r="N96" s="49"/>
      <c r="O96" s="49"/>
      <c r="P96" s="100"/>
      <c r="Q96" s="177"/>
    </row>
    <row r="97" spans="1:17" s="172" customFormat="1" x14ac:dyDescent="0.15">
      <c r="A97" s="47"/>
      <c r="B97" s="218"/>
      <c r="C97" s="329"/>
      <c r="D97" s="329"/>
      <c r="E97" s="329"/>
      <c r="F97" s="336"/>
      <c r="G97" s="329"/>
      <c r="H97" s="329"/>
      <c r="I97" s="218"/>
      <c r="J97" s="218"/>
      <c r="K97" s="218"/>
      <c r="L97" s="336"/>
      <c r="M97" s="336"/>
      <c r="N97" s="49"/>
      <c r="O97" s="49"/>
      <c r="P97" s="100"/>
      <c r="Q97" s="177"/>
    </row>
    <row r="98" spans="1:17" s="172" customFormat="1" x14ac:dyDescent="0.15">
      <c r="A98" s="47"/>
      <c r="B98" s="218"/>
      <c r="C98" s="329"/>
      <c r="D98" s="329"/>
      <c r="E98" s="329"/>
      <c r="F98" s="336"/>
      <c r="G98" s="329"/>
      <c r="H98" s="329"/>
      <c r="I98" s="218"/>
      <c r="J98" s="218"/>
      <c r="K98" s="218"/>
      <c r="L98" s="336"/>
      <c r="M98" s="336"/>
      <c r="N98" s="49"/>
      <c r="O98" s="49"/>
      <c r="P98" s="100"/>
      <c r="Q98" s="177"/>
    </row>
    <row r="99" spans="1:17" s="172" customFormat="1" x14ac:dyDescent="0.15">
      <c r="A99" s="47"/>
      <c r="B99" s="218"/>
      <c r="C99" s="329"/>
      <c r="D99" s="329"/>
      <c r="E99" s="329"/>
      <c r="F99" s="336"/>
      <c r="G99" s="329"/>
      <c r="H99" s="329"/>
      <c r="I99" s="218"/>
      <c r="J99" s="218"/>
      <c r="K99" s="218"/>
      <c r="L99" s="336"/>
      <c r="M99" s="336"/>
      <c r="N99" s="49"/>
      <c r="O99" s="49"/>
      <c r="P99" s="100"/>
      <c r="Q99" s="177"/>
    </row>
    <row r="100" spans="1:17" s="172" customFormat="1" x14ac:dyDescent="0.15">
      <c r="A100" s="47"/>
      <c r="B100" s="218"/>
      <c r="C100" s="329"/>
      <c r="D100" s="329"/>
      <c r="E100" s="329"/>
      <c r="F100" s="336"/>
      <c r="G100" s="329"/>
      <c r="H100" s="329"/>
      <c r="I100" s="218"/>
      <c r="J100" s="218"/>
      <c r="K100" s="218"/>
      <c r="L100" s="336"/>
      <c r="M100" s="336"/>
      <c r="N100" s="49"/>
      <c r="O100" s="49"/>
      <c r="P100" s="100"/>
      <c r="Q100" s="177"/>
    </row>
    <row r="101" spans="1:17" s="172" customFormat="1" x14ac:dyDescent="0.15">
      <c r="A101" s="47"/>
      <c r="B101" s="218"/>
      <c r="C101" s="329"/>
      <c r="D101" s="329"/>
      <c r="E101" s="329"/>
      <c r="F101" s="336"/>
      <c r="G101" s="329"/>
      <c r="H101" s="329"/>
      <c r="I101" s="218"/>
      <c r="J101" s="218"/>
      <c r="K101" s="218"/>
      <c r="L101" s="336"/>
      <c r="M101" s="336"/>
      <c r="N101" s="49"/>
      <c r="O101" s="49"/>
      <c r="P101" s="100"/>
      <c r="Q101" s="177"/>
    </row>
    <row r="102" spans="1:17" s="172" customFormat="1" x14ac:dyDescent="0.15">
      <c r="A102" s="47"/>
      <c r="B102" s="218"/>
      <c r="C102" s="329"/>
      <c r="D102" s="329"/>
      <c r="E102" s="329"/>
      <c r="F102" s="336"/>
      <c r="G102" s="329"/>
      <c r="H102" s="329"/>
      <c r="I102" s="218"/>
      <c r="J102" s="218"/>
      <c r="K102" s="218"/>
      <c r="L102" s="336"/>
      <c r="M102" s="336"/>
      <c r="N102" s="49"/>
      <c r="O102" s="49"/>
      <c r="P102" s="100"/>
      <c r="Q102" s="177"/>
    </row>
    <row r="103" spans="1:17" s="172" customFormat="1" ht="14" thickBot="1" x14ac:dyDescent="0.2">
      <c r="A103" s="50"/>
      <c r="B103" s="219"/>
      <c r="C103" s="330"/>
      <c r="D103" s="330"/>
      <c r="E103" s="330"/>
      <c r="F103" s="337"/>
      <c r="G103" s="330"/>
      <c r="H103" s="330"/>
      <c r="I103" s="219"/>
      <c r="J103" s="219"/>
      <c r="K103" s="219"/>
      <c r="L103" s="337"/>
      <c r="M103" s="337"/>
      <c r="N103" s="52"/>
      <c r="O103" s="52"/>
      <c r="P103" s="101"/>
      <c r="Q103" s="281"/>
    </row>
    <row r="130" spans="2:17" x14ac:dyDescent="0.15">
      <c r="J130" s="220"/>
      <c r="K130" s="220"/>
    </row>
    <row r="131" spans="2:17" x14ac:dyDescent="0.15">
      <c r="J131" s="221"/>
      <c r="K131" s="221"/>
    </row>
    <row r="132" spans="2:17" x14ac:dyDescent="0.15">
      <c r="J132" s="221"/>
      <c r="K132" s="221"/>
    </row>
    <row r="133" spans="2:17" s="5" customFormat="1" x14ac:dyDescent="0.15">
      <c r="B133" s="220"/>
      <c r="C133" s="331"/>
      <c r="D133" s="331"/>
      <c r="E133" s="331"/>
      <c r="F133" s="338"/>
      <c r="G133" s="331"/>
      <c r="H133" s="331"/>
      <c r="I133" s="220"/>
      <c r="J133" s="222"/>
      <c r="K133" s="222"/>
      <c r="L133" s="333"/>
      <c r="M133" s="333"/>
      <c r="O133" s="10"/>
      <c r="Q133" s="94"/>
    </row>
    <row r="134" spans="2:17" x14ac:dyDescent="0.15">
      <c r="J134" s="222"/>
      <c r="K134" s="222"/>
    </row>
    <row r="135" spans="2:17" x14ac:dyDescent="0.15">
      <c r="J135" s="222"/>
      <c r="K135" s="222"/>
    </row>
    <row r="139" spans="2:17" x14ac:dyDescent="0.15">
      <c r="J139" s="220"/>
      <c r="K139" s="220"/>
      <c r="L139" s="338"/>
      <c r="M139" s="338"/>
    </row>
    <row r="144" spans="2:17" s="5" customFormat="1" x14ac:dyDescent="0.15">
      <c r="B144" s="220"/>
      <c r="C144" s="331"/>
      <c r="D144" s="331"/>
      <c r="E144" s="331"/>
      <c r="F144" s="338"/>
      <c r="G144" s="331"/>
      <c r="H144" s="331"/>
      <c r="I144" s="220"/>
      <c r="J144" s="214"/>
      <c r="K144" s="214"/>
      <c r="L144" s="333"/>
      <c r="M144" s="333"/>
      <c r="O144" s="10"/>
      <c r="Q144" s="94"/>
    </row>
    <row r="145" spans="1:13" x14ac:dyDescent="0.15">
      <c r="A145" s="7"/>
    </row>
    <row r="146" spans="1:13" x14ac:dyDescent="0.15">
      <c r="A146" s="7"/>
    </row>
    <row r="150" spans="1:13" x14ac:dyDescent="0.15">
      <c r="J150" s="220"/>
      <c r="K150" s="220"/>
      <c r="L150" s="338"/>
      <c r="M150" s="338"/>
    </row>
  </sheetData>
  <sheetProtection formatCells="0" formatColumns="0" formatRows="0"/>
  <mergeCells count="13">
    <mergeCell ref="A1:A2"/>
    <mergeCell ref="Q3:Q6"/>
    <mergeCell ref="A3:P3"/>
    <mergeCell ref="A4:A6"/>
    <mergeCell ref="B4:H4"/>
    <mergeCell ref="I4:M4"/>
    <mergeCell ref="N4:N6"/>
    <mergeCell ref="O4:O6"/>
    <mergeCell ref="P4:P6"/>
    <mergeCell ref="B5:B6"/>
    <mergeCell ref="C5:H5"/>
    <mergeCell ref="I5:K5"/>
    <mergeCell ref="L5:M5"/>
  </mergeCells>
  <phoneticPr fontId="7" type="noConversion"/>
  <conditionalFormatting sqref="A8:P103">
    <cfRule type="expression" dxfId="20" priority="1">
      <formula>OR($Q8="Well not plated",$Q8="Well not analyzed")</formula>
    </cfRule>
    <cfRule type="expression" dxfId="19" priority="2">
      <formula>$Q8&lt;&gt;""</formula>
    </cfRule>
    <cfRule type="notContainsBlanks" dxfId="18" priority="257">
      <formula>LEN(TRIM(A8))&gt;0</formula>
    </cfRule>
  </conditionalFormatting>
  <pageMargins left="0.5" right="0.5" top="1" bottom="1" header="0.5" footer="0.3"/>
  <pageSetup scale="49" firstPageNumber="17" fitToWidth="5" fitToHeight="5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1" manualBreakCount="1">
    <brk id="103" max="16383" man="1"/>
  </rowBreaks>
  <drawing r:id="rId1"/>
  <extLst>
    <ext xmlns:mx="http://schemas.microsoft.com/office/mac/excel/2008/main" uri="{64002731-A6B0-56B0-2670-7721B7C09600}">
      <mx:PLV Mode="0" OnePage="0" WScale="6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V120"/>
  <sheetViews>
    <sheetView view="pageBreakPreview" zoomScaleNormal="100" zoomScaleSheetLayoutView="100" workbookViewId="0">
      <pane xSplit="2" ySplit="11" topLeftCell="C12" activePane="bottomRight" state="frozen"/>
      <selection activeCell="A9" sqref="A9"/>
      <selection pane="topRight" activeCell="A9" sqref="A9"/>
      <selection pane="bottomLeft" activeCell="A9" sqref="A9"/>
      <selection pane="bottomRight" activeCell="I25" sqref="I25"/>
    </sheetView>
  </sheetViews>
  <sheetFormatPr baseColWidth="10" defaultColWidth="10.6640625" defaultRowHeight="13" x14ac:dyDescent="0.15"/>
  <cols>
    <col min="1" max="1" width="25.6640625" style="288" customWidth="1"/>
    <col min="2" max="2" width="15.83203125" style="71" customWidth="1"/>
    <col min="3" max="3" width="9.33203125" style="240" customWidth="1"/>
    <col min="4" max="5" width="8.83203125" style="58" customWidth="1"/>
    <col min="6" max="6" width="10.33203125" style="58" customWidth="1"/>
    <col min="7" max="7" width="10.83203125" style="58" customWidth="1"/>
    <col min="8" max="9" width="7.6640625" style="74" customWidth="1"/>
    <col min="10" max="10" width="9.6640625" style="89" customWidth="1"/>
    <col min="11" max="11" width="10.83203125" style="74" customWidth="1"/>
    <col min="12" max="12" width="10.6640625" style="74" customWidth="1"/>
    <col min="13" max="13" width="10.5" style="74" customWidth="1"/>
    <col min="14" max="14" width="8.1640625" style="74" customWidth="1"/>
    <col min="15" max="15" width="8" style="74" customWidth="1"/>
    <col min="16" max="16" width="10.33203125" style="75" customWidth="1"/>
    <col min="17" max="17" width="11" style="74" customWidth="1"/>
    <col min="18" max="18" width="8.5" style="76" customWidth="1"/>
    <col min="19" max="19" width="8.5" style="76" bestFit="1" customWidth="1"/>
    <col min="20" max="20" width="9.5" style="76" customWidth="1"/>
    <col min="21" max="21" width="31" style="196" customWidth="1"/>
    <col min="22" max="22" width="0" style="58" hidden="1" customWidth="1"/>
    <col min="23" max="16384" width="10.6640625" style="58"/>
  </cols>
  <sheetData>
    <row r="1" spans="1:22" s="54" customFormat="1" ht="40" customHeight="1" x14ac:dyDescent="0.35">
      <c r="A1" s="391" t="s">
        <v>34</v>
      </c>
      <c r="B1" s="391"/>
      <c r="C1" s="231"/>
      <c r="D1" s="147"/>
      <c r="E1" s="147"/>
      <c r="F1" s="147"/>
      <c r="G1" s="147"/>
      <c r="H1" s="341"/>
      <c r="I1" s="341"/>
      <c r="J1" s="53"/>
      <c r="K1" s="53"/>
      <c r="L1" s="53"/>
      <c r="N1" s="53"/>
      <c r="P1" s="53"/>
      <c r="Q1" s="53"/>
      <c r="U1" s="251"/>
    </row>
    <row r="2" spans="1:22" s="54" customFormat="1" ht="14" customHeight="1" x14ac:dyDescent="0.15">
      <c r="A2" s="391"/>
      <c r="B2" s="391"/>
      <c r="C2" s="232"/>
      <c r="D2" s="55"/>
      <c r="E2" s="56"/>
      <c r="H2" s="310"/>
      <c r="I2" s="310"/>
      <c r="U2" s="251"/>
    </row>
    <row r="3" spans="1:22" s="56" customFormat="1" ht="14" x14ac:dyDescent="0.15">
      <c r="A3" s="391"/>
      <c r="B3" s="391"/>
      <c r="C3" s="242" t="s">
        <v>47</v>
      </c>
      <c r="D3" s="243"/>
      <c r="E3" s="243"/>
      <c r="F3" s="244"/>
      <c r="G3" s="233"/>
      <c r="H3" s="342"/>
      <c r="I3" s="342"/>
      <c r="J3" s="6"/>
      <c r="K3" s="6"/>
      <c r="L3" s="6"/>
      <c r="M3" s="6"/>
      <c r="O3" s="57"/>
      <c r="U3" s="252"/>
    </row>
    <row r="4" spans="1:22" s="56" customFormat="1" ht="14" x14ac:dyDescent="0.15">
      <c r="A4" s="391"/>
      <c r="B4" s="391"/>
      <c r="C4" s="242" t="s">
        <v>48</v>
      </c>
      <c r="D4" s="243"/>
      <c r="E4" s="243"/>
      <c r="F4" s="244"/>
      <c r="G4" s="233"/>
      <c r="H4" s="342"/>
      <c r="I4" s="342"/>
      <c r="J4" s="6"/>
      <c r="K4" s="6"/>
      <c r="L4" s="6"/>
      <c r="M4" s="6"/>
      <c r="N4" s="224" t="s">
        <v>52</v>
      </c>
      <c r="O4" s="225"/>
      <c r="P4" s="225"/>
      <c r="Q4" s="225"/>
      <c r="R4" s="226"/>
      <c r="S4" s="393"/>
      <c r="T4" s="394"/>
      <c r="U4" s="252"/>
    </row>
    <row r="5" spans="1:22" s="56" customFormat="1" ht="14" x14ac:dyDescent="0.15">
      <c r="A5" s="391"/>
      <c r="B5" s="391"/>
      <c r="C5" s="242" t="s">
        <v>58</v>
      </c>
      <c r="D5" s="243"/>
      <c r="E5" s="243"/>
      <c r="F5" s="244"/>
      <c r="G5" s="233"/>
      <c r="H5" s="343" t="s">
        <v>59</v>
      </c>
      <c r="I5" s="344"/>
      <c r="J5" s="227"/>
      <c r="K5" s="227"/>
      <c r="L5" s="227"/>
      <c r="M5" s="233"/>
      <c r="N5" s="225" t="s">
        <v>53</v>
      </c>
      <c r="O5" s="225"/>
      <c r="P5" s="225"/>
      <c r="Q5" s="225"/>
      <c r="R5" s="226"/>
      <c r="S5" s="393"/>
      <c r="T5" s="394"/>
      <c r="U5" s="252"/>
    </row>
    <row r="6" spans="1:22" s="56" customFormat="1" ht="15" thickBot="1" x14ac:dyDescent="0.2">
      <c r="A6" s="392"/>
      <c r="B6" s="392"/>
      <c r="C6" s="245" t="s">
        <v>60</v>
      </c>
      <c r="D6" s="246"/>
      <c r="E6" s="246"/>
      <c r="F6" s="247"/>
      <c r="G6" s="234"/>
      <c r="H6" s="343" t="s">
        <v>61</v>
      </c>
      <c r="I6" s="344"/>
      <c r="J6" s="227"/>
      <c r="K6" s="227"/>
      <c r="L6" s="227"/>
      <c r="M6" s="234"/>
      <c r="N6" s="225" t="s">
        <v>50</v>
      </c>
      <c r="O6" s="225"/>
      <c r="P6" s="225"/>
      <c r="Q6" s="225"/>
      <c r="R6" s="226"/>
      <c r="S6" s="395"/>
      <c r="T6" s="396"/>
      <c r="U6" s="252"/>
    </row>
    <row r="7" spans="1:22" s="54" customFormat="1" ht="13" customHeight="1" x14ac:dyDescent="0.15">
      <c r="A7" s="403" t="s">
        <v>57</v>
      </c>
      <c r="B7" s="400" t="s">
        <v>63</v>
      </c>
      <c r="C7" s="406" t="s">
        <v>29</v>
      </c>
      <c r="D7" s="412" t="s">
        <v>17</v>
      </c>
      <c r="E7" s="413"/>
      <c r="F7" s="413"/>
      <c r="G7" s="413"/>
      <c r="H7" s="413"/>
      <c r="I7" s="414"/>
      <c r="J7" s="426" t="s">
        <v>16</v>
      </c>
      <c r="K7" s="427"/>
      <c r="L7" s="427"/>
      <c r="M7" s="427"/>
      <c r="N7" s="427"/>
      <c r="O7" s="427"/>
      <c r="P7" s="427"/>
      <c r="Q7" s="427"/>
      <c r="R7" s="427"/>
      <c r="S7" s="427"/>
      <c r="T7" s="428"/>
      <c r="U7" s="397" t="s">
        <v>56</v>
      </c>
    </row>
    <row r="8" spans="1:22" ht="13" customHeight="1" x14ac:dyDescent="0.15">
      <c r="A8" s="404"/>
      <c r="B8" s="401"/>
      <c r="C8" s="407"/>
      <c r="D8" s="415" t="s">
        <v>35</v>
      </c>
      <c r="E8" s="418" t="s">
        <v>23</v>
      </c>
      <c r="F8" s="419"/>
      <c r="G8" s="419"/>
      <c r="H8" s="419"/>
      <c r="I8" s="420"/>
      <c r="J8" s="228"/>
      <c r="K8" s="229"/>
      <c r="L8" s="229"/>
      <c r="M8" s="229"/>
      <c r="N8" s="229"/>
      <c r="O8" s="229"/>
      <c r="P8" s="229"/>
      <c r="Q8" s="229"/>
      <c r="R8" s="229"/>
      <c r="S8" s="229"/>
      <c r="T8" s="230"/>
      <c r="U8" s="398"/>
    </row>
    <row r="9" spans="1:22" ht="27" customHeight="1" x14ac:dyDescent="0.15">
      <c r="A9" s="404"/>
      <c r="B9" s="401"/>
      <c r="C9" s="407"/>
      <c r="D9" s="416"/>
      <c r="E9" s="421" t="s">
        <v>30</v>
      </c>
      <c r="F9" s="422"/>
      <c r="G9" s="423"/>
      <c r="H9" s="424" t="s">
        <v>21</v>
      </c>
      <c r="I9" s="425"/>
      <c r="J9" s="429" t="s">
        <v>42</v>
      </c>
      <c r="K9" s="430"/>
      <c r="L9" s="430"/>
      <c r="M9" s="430"/>
      <c r="N9" s="430"/>
      <c r="O9" s="430"/>
      <c r="P9" s="430"/>
      <c r="Q9" s="430"/>
      <c r="R9" s="430"/>
      <c r="S9" s="430"/>
      <c r="T9" s="431"/>
      <c r="U9" s="398"/>
    </row>
    <row r="10" spans="1:22" s="63" customFormat="1" ht="57" thickBot="1" x14ac:dyDescent="0.2">
      <c r="A10" s="405"/>
      <c r="B10" s="402"/>
      <c r="C10" s="408"/>
      <c r="D10" s="417"/>
      <c r="E10" s="199" t="s">
        <v>25</v>
      </c>
      <c r="F10" s="199" t="s">
        <v>31</v>
      </c>
      <c r="G10" s="199" t="s">
        <v>24</v>
      </c>
      <c r="H10" s="191" t="s">
        <v>26</v>
      </c>
      <c r="I10" s="345" t="s">
        <v>27</v>
      </c>
      <c r="J10" s="125" t="s">
        <v>0</v>
      </c>
      <c r="K10" s="59" t="s">
        <v>6</v>
      </c>
      <c r="L10" s="59" t="s">
        <v>3</v>
      </c>
      <c r="M10" s="191" t="s">
        <v>8</v>
      </c>
      <c r="N10" s="59" t="s">
        <v>1</v>
      </c>
      <c r="O10" s="59" t="s">
        <v>7</v>
      </c>
      <c r="P10" s="60" t="s">
        <v>5</v>
      </c>
      <c r="Q10" s="59" t="s">
        <v>4</v>
      </c>
      <c r="R10" s="61" t="s">
        <v>13</v>
      </c>
      <c r="S10" s="61" t="s">
        <v>14</v>
      </c>
      <c r="T10" s="62" t="s">
        <v>15</v>
      </c>
      <c r="U10" s="398"/>
    </row>
    <row r="11" spans="1:22" s="63" customFormat="1" ht="14" customHeight="1" thickBot="1" x14ac:dyDescent="0.2">
      <c r="A11" s="409" t="s">
        <v>46</v>
      </c>
      <c r="B11" s="410"/>
      <c r="C11" s="411"/>
      <c r="D11" s="135">
        <f ca="1">AVERAGE(INDIRECT("d"&amp;G3&amp;":d"&amp;G4))</f>
        <v>0</v>
      </c>
      <c r="E11" s="112">
        <f ca="1">AVERAGE(INDIRECT("e"&amp;G3&amp;":e"&amp;G4))</f>
        <v>0</v>
      </c>
      <c r="F11" s="109">
        <f ca="1">AVERAGE(INDIRECT("f"&amp;G3&amp;":f"&amp;G4))</f>
        <v>0</v>
      </c>
      <c r="G11" s="109">
        <f ca="1">AVERAGE(INDIRECT("g"&amp;G3&amp;":g"&amp;G4))</f>
        <v>0</v>
      </c>
      <c r="H11" s="111">
        <f ca="1">AVERAGE(INDIRECT("h"&amp;G3&amp;":h"&amp;G4))</f>
        <v>0</v>
      </c>
      <c r="I11" s="346">
        <f ca="1">AVERAGE(INDIRECT("i"&amp;G3&amp;":i"&amp;G4))</f>
        <v>0</v>
      </c>
      <c r="J11" s="192" t="e">
        <f ca="1">AVERAGE(INDIRECT("j"&amp;G3&amp;":j"&amp;G4))</f>
        <v>#DIV/0!</v>
      </c>
      <c r="K11" s="111" t="e">
        <f ca="1">AVERAGE(INDIRECT("k"&amp;G3&amp;":k"&amp;G4))</f>
        <v>#DIV/0!</v>
      </c>
      <c r="L11" s="111" t="e">
        <f ca="1">AVERAGE(INDIRECT("l"&amp;G3&amp;":l"&amp;G4))</f>
        <v>#DIV/0!</v>
      </c>
      <c r="M11" s="190" t="e">
        <f ca="1">AVERAGE(INDIRECT("m"&amp;G3&amp;":m"&amp;G4))</f>
        <v>#DIV/0!</v>
      </c>
      <c r="N11" s="111" t="e">
        <f ca="1">AVERAGE(INDIRECT("n"&amp;G3&amp;":n"&amp;G4))</f>
        <v>#DIV/0!</v>
      </c>
      <c r="O11" s="111" t="e">
        <f ca="1">AVERAGE(INDIRECT("o"&amp;G3&amp;":o"&amp;G4))</f>
        <v>#DIV/0!</v>
      </c>
      <c r="P11" s="112" t="e">
        <f ca="1">AVERAGE(INDIRECT("p"&amp;G3&amp;":p"&amp;G4))</f>
        <v>#DIV/0!</v>
      </c>
      <c r="Q11" s="111" t="e">
        <f ca="1">AVERAGE(INDIRECT("q"&amp;G3&amp;":q"&amp;G4))</f>
        <v>#DIV/0!</v>
      </c>
      <c r="R11" s="109" t="e">
        <f ca="1">AVERAGE(INDIRECT("r"&amp;G3&amp;":r"&amp;G4))</f>
        <v>#DIV/0!</v>
      </c>
      <c r="S11" s="109" t="e">
        <f ca="1">AVERAGE(INDIRECT("s"&amp;G3&amp;":s"&amp;G4))</f>
        <v>#DIV/0!</v>
      </c>
      <c r="T11" s="110" t="e">
        <f ca="1">AVERAGE(INDIRECT("t"&amp;G3&amp;":t"&amp;G4))</f>
        <v>#DIV/0!</v>
      </c>
      <c r="U11" s="399"/>
    </row>
    <row r="12" spans="1:22" s="70" customFormat="1" ht="14" x14ac:dyDescent="0.15">
      <c r="A12" s="285" t="str">
        <f>IF('1 - 4 Hr Raw Data'!O8="","",'1 - 4 Hr Raw Data'!O8)</f>
        <v/>
      </c>
      <c r="B12" s="236"/>
      <c r="C12" s="238" t="str">
        <f>IF(A12="","",'1 - 4 Hr Raw Data'!P8)</f>
        <v/>
      </c>
      <c r="D12" s="136">
        <f>IF(AND('1 - 4 Hr Raw Data'!Q8="",'2 - 24 Hr Raw Data'!Q8=""),'1 - 4 Hr Raw Data'!B8,"")</f>
        <v>0</v>
      </c>
      <c r="E12" s="137">
        <f>IF(AND('1 - 4 Hr Raw Data'!Q8="",'2 - 24 Hr Raw Data'!Q8=""),'1 - 4 Hr Raw Data'!I8,"")</f>
        <v>0</v>
      </c>
      <c r="F12" s="113">
        <f>IF(AND('1 - 4 Hr Raw Data'!Q8="",'2 - 24 Hr Raw Data'!Q8=""),'1 - 4 Hr Raw Data'!J8,"")</f>
        <v>0</v>
      </c>
      <c r="G12" s="113">
        <f>IF(AND('1 - 4 Hr Raw Data'!Q8="",'2 - 24 Hr Raw Data'!Q8=""),'1 - 4 Hr Raw Data'!K8,"")</f>
        <v>0</v>
      </c>
      <c r="H12" s="114">
        <f>IF(AND('1 - 4 Hr Raw Data'!Q8="",'2 - 24 Hr Raw Data'!Q8=""),'1 - 4 Hr Raw Data'!L8,"")</f>
        <v>0</v>
      </c>
      <c r="I12" s="347">
        <f>IF(AND('1 - 4 Hr Raw Data'!Q8="",'2 - 24 Hr Raw Data'!Q8=""),'1 - 4 Hr Raw Data'!M8,"")</f>
        <v>0</v>
      </c>
      <c r="J12" s="193" t="e">
        <f>IF(AND('1 - 4 Hr Raw Data'!Q8="",'2 - 24 Hr Raw Data'!Q8=""),(F12/(E12))*100,"")</f>
        <v>#DIV/0!</v>
      </c>
      <c r="K12" s="114" t="e">
        <f ca="1">IF(AND('1 - 4 Hr Raw Data'!Q8="",'2 - 24 Hr Raw Data'!Q8=""),J12/$J$11,"")</f>
        <v>#DIV/0!</v>
      </c>
      <c r="L12" s="114" t="e">
        <f>IF(AND('1 - 4 Hr Raw Data'!Q8="",'2 - 24 Hr Raw Data'!Q8=""),(G12/(E12))*100,"")</f>
        <v>#DIV/0!</v>
      </c>
      <c r="M12" s="189" t="e">
        <f ca="1">IF(AND('1 - 4 Hr Raw Data'!Q8="",'2 - 24 Hr Raw Data'!Q8=""),L12/$L$11,"")</f>
        <v>#DIV/0!</v>
      </c>
      <c r="N12" s="114" t="e">
        <f ca="1">IF(AND('1 - 4 Hr Raw Data'!Q8="",'2 - 24 Hr Raw Data'!Q8=""),H12/$H$11,"")</f>
        <v>#DIV/0!</v>
      </c>
      <c r="O12" s="114" t="e">
        <f ca="1">IF(AND('1 - 4 Hr Raw Data'!Q8="",'2 - 24 Hr Raw Data'!Q8=""),I12/$I$11,"")</f>
        <v>#DIV/0!</v>
      </c>
      <c r="P12" s="115" t="e">
        <f>IF(AND('1 - 4 Hr Raw Data'!Q8="",'2 - 24 Hr Raw Data'!Q8=""),(E12/D12)*($S$4/1.042)*2,"")</f>
        <v>#DIV/0!</v>
      </c>
      <c r="Q12" s="116" t="e">
        <f>IF(AND('1 - 4 Hr Raw Data'!Q8="",'2 - 24 Hr Raw Data'!Q8=""),LOG(P12/S$6,2),"")</f>
        <v>#DIV/0!</v>
      </c>
      <c r="R12" s="117" t="e">
        <f ca="1">IF(AND('1 - 4 Hr Raw Data'!Q8="",'2 - 24 Hr Raw Data'!Q8=""),(P12/P$11)*100,"")</f>
        <v>#DIV/0!</v>
      </c>
      <c r="S12" s="117" t="e">
        <f ca="1">IF(AND('1 - 4 Hr Raw Data'!Q8="",'2 - 24 Hr Raw Data'!Q8=""),(P12-S$6)/(P$11-S$6)*100,"")</f>
        <v>#DIV/0!</v>
      </c>
      <c r="T12" s="118" t="e">
        <f ca="1">IF(AND('1 - 4 Hr Raw Data'!Q8="",'2 - 24 Hr Raw Data'!Q8=""),(Q12/Q$11)*100,"")</f>
        <v>#DIV/0!</v>
      </c>
      <c r="U12" s="253" t="str">
        <f>IF(AND('1 - 4 Hr Raw Data'!Q8&lt;&gt;"",'2 - 24 Hr Raw Data'!Q8=""),"4 Hour: "&amp;'1 - 4 Hr Raw Data'!Q8,IF(AND('1 - 4 Hr Raw Data'!Q8="",'2 - 24 Hr Raw Data'!Q8&lt;&gt;""),"24 Hour: "&amp;'2 - 24 Hr Raw Data'!Q8,IF(AND('1 - 4 Hr Raw Data'!Q8="",'2 - 24 Hr Raw Data'!Q8=""),"","4 Hour: "&amp;'1 - 4 Hr Raw Data'!Q8&amp;"; 24 Hour: "&amp;'2 - 24 Hr Raw Data'!Q8)))</f>
        <v/>
      </c>
      <c r="V12" s="70" t="b">
        <f>OR(ISNUMBER(SEARCH("well not plated",$U12)),ISNUMBER(SEARCH("well not analyzed",$U12)))</f>
        <v>0</v>
      </c>
    </row>
    <row r="13" spans="1:22" s="70" customFormat="1" ht="14" x14ac:dyDescent="0.15">
      <c r="A13" s="286" t="str">
        <f>IF('1 - 4 Hr Raw Data'!O9="","",'1 - 4 Hr Raw Data'!O9)</f>
        <v/>
      </c>
      <c r="B13" s="235"/>
      <c r="C13" s="239" t="str">
        <f>IF(A13="","",'1 - 4 Hr Raw Data'!P9)</f>
        <v/>
      </c>
      <c r="D13" s="138">
        <f>IF(AND('1 - 4 Hr Raw Data'!Q9="",'2 - 24 Hr Raw Data'!Q9=""),'1 - 4 Hr Raw Data'!B9,"")</f>
        <v>0</v>
      </c>
      <c r="E13" s="139">
        <f>IF(AND('1 - 4 Hr Raw Data'!Q9="",'2 - 24 Hr Raw Data'!Q9=""),'1 - 4 Hr Raw Data'!I9,"")</f>
        <v>0</v>
      </c>
      <c r="F13" s="64">
        <f>IF(AND('1 - 4 Hr Raw Data'!Q9="",'2 - 24 Hr Raw Data'!Q9=""),'1 - 4 Hr Raw Data'!J9,"")</f>
        <v>0</v>
      </c>
      <c r="G13" s="64">
        <f>IF(AND('1 - 4 Hr Raw Data'!Q9="",'2 - 24 Hr Raw Data'!Q9=""),'1 - 4 Hr Raw Data'!K9,"")</f>
        <v>0</v>
      </c>
      <c r="H13" s="65">
        <f>IF(AND('1 - 4 Hr Raw Data'!Q9="",'2 - 24 Hr Raw Data'!Q9=""),'1 - 4 Hr Raw Data'!L9,"")</f>
        <v>0</v>
      </c>
      <c r="I13" s="348">
        <f>IF(AND('1 - 4 Hr Raw Data'!Q9="",'2 - 24 Hr Raw Data'!Q9=""),'1 - 4 Hr Raw Data'!M9,"")</f>
        <v>0</v>
      </c>
      <c r="J13" s="194" t="e">
        <f>IF(AND('1 - 4 Hr Raw Data'!Q9="",'2 - 24 Hr Raw Data'!Q9=""),(F13/(E13))*100,"")</f>
        <v>#DIV/0!</v>
      </c>
      <c r="K13" s="65" t="e">
        <f ca="1">IF(AND('1 - 4 Hr Raw Data'!Q9="",'2 - 24 Hr Raw Data'!Q9=""),J13/$J$11,"")</f>
        <v>#DIV/0!</v>
      </c>
      <c r="L13" s="65" t="e">
        <f>IF(AND('1 - 4 Hr Raw Data'!Q9="",'2 - 24 Hr Raw Data'!Q9=""),(G13/(E13))*100,"")</f>
        <v>#DIV/0!</v>
      </c>
      <c r="M13" s="65" t="e">
        <f ca="1">IF(AND('1 - 4 Hr Raw Data'!Q9="",'2 - 24 Hr Raw Data'!Q9=""),L13/$L$11,"")</f>
        <v>#DIV/0!</v>
      </c>
      <c r="N13" s="65" t="e">
        <f ca="1">IF(AND('1 - 4 Hr Raw Data'!Q9="",'2 - 24 Hr Raw Data'!Q9=""),H13/$H$11,"")</f>
        <v>#DIV/0!</v>
      </c>
      <c r="O13" s="65" t="e">
        <f ca="1">IF(AND('1 - 4 Hr Raw Data'!Q9="",'2 - 24 Hr Raw Data'!Q9=""),I13/$I$11,"")</f>
        <v>#DIV/0!</v>
      </c>
      <c r="P13" s="66" t="e">
        <f>IF(AND('1 - 4 Hr Raw Data'!Q9="",'2 - 24 Hr Raw Data'!Q9=""),(E13/D13)*($S$4/1.042)*2,"")</f>
        <v>#DIV/0!</v>
      </c>
      <c r="Q13" s="67" t="e">
        <f>IF(AND('1 - 4 Hr Raw Data'!Q9="",'2 - 24 Hr Raw Data'!Q9=""),LOG(P13/S$6,2),"")</f>
        <v>#DIV/0!</v>
      </c>
      <c r="R13" s="68" t="e">
        <f ca="1">IF(AND('1 - 4 Hr Raw Data'!Q9="",'2 - 24 Hr Raw Data'!Q9=""),(P13/P$11)*100,"")</f>
        <v>#DIV/0!</v>
      </c>
      <c r="S13" s="68" t="e">
        <f ca="1">IF(AND('1 - 4 Hr Raw Data'!Q9="",'2 - 24 Hr Raw Data'!Q9=""),(P13-S$6)/(P$11-S$6)*100,"")</f>
        <v>#DIV/0!</v>
      </c>
      <c r="T13" s="69" t="e">
        <f ca="1">IF(AND('1 - 4 Hr Raw Data'!Q9="",'2 - 24 Hr Raw Data'!Q9=""),(Q13/Q$11)*100,"")</f>
        <v>#DIV/0!</v>
      </c>
      <c r="U13" s="253" t="str">
        <f>IF(AND('1 - 4 Hr Raw Data'!Q9&lt;&gt;"",'2 - 24 Hr Raw Data'!Q9=""),"4 Hour: "&amp;'1 - 4 Hr Raw Data'!Q9,IF(AND('1 - 4 Hr Raw Data'!Q9="",'2 - 24 Hr Raw Data'!Q9&lt;&gt;""),"24 Hour: "&amp;'2 - 24 Hr Raw Data'!Q9,IF(AND('1 - 4 Hr Raw Data'!Q9="",'2 - 24 Hr Raw Data'!Q9=""),"","4 Hour: "&amp;'1 - 4 Hr Raw Data'!Q9&amp;"; 24 Hour: "&amp;'2 - 24 Hr Raw Data'!Q9)))</f>
        <v/>
      </c>
      <c r="V13" s="70" t="b">
        <f t="shared" ref="V13:V76" si="0">OR(ISNUMBER(SEARCH("well not plated",$U13)),ISNUMBER(SEARCH("well not analyzed",$U13)))</f>
        <v>0</v>
      </c>
    </row>
    <row r="14" spans="1:22" s="70" customFormat="1" ht="13" customHeight="1" x14ac:dyDescent="0.15">
      <c r="A14" s="286" t="str">
        <f>IF('1 - 4 Hr Raw Data'!O10="","",'1 - 4 Hr Raw Data'!O10)</f>
        <v/>
      </c>
      <c r="B14" s="235"/>
      <c r="C14" s="239" t="str">
        <f>IF(A14="","",'1 - 4 Hr Raw Data'!P10)</f>
        <v/>
      </c>
      <c r="D14" s="138">
        <f>IF(AND('1 - 4 Hr Raw Data'!Q10="",'2 - 24 Hr Raw Data'!Q10=""),'1 - 4 Hr Raw Data'!B10,"")</f>
        <v>0</v>
      </c>
      <c r="E14" s="139">
        <f>IF(AND('1 - 4 Hr Raw Data'!Q10="",'2 - 24 Hr Raw Data'!Q10=""),'1 - 4 Hr Raw Data'!I10,"")</f>
        <v>0</v>
      </c>
      <c r="F14" s="64">
        <f>IF(AND('1 - 4 Hr Raw Data'!Q10="",'2 - 24 Hr Raw Data'!Q10=""),'1 - 4 Hr Raw Data'!J10,"")</f>
        <v>0</v>
      </c>
      <c r="G14" s="64">
        <f>IF(AND('1 - 4 Hr Raw Data'!Q10="",'2 - 24 Hr Raw Data'!Q10=""),'1 - 4 Hr Raw Data'!K10,"")</f>
        <v>0</v>
      </c>
      <c r="H14" s="65">
        <f>IF(AND('1 - 4 Hr Raw Data'!Q10="",'2 - 24 Hr Raw Data'!Q10=""),'1 - 4 Hr Raw Data'!L10,"")</f>
        <v>0</v>
      </c>
      <c r="I14" s="348">
        <f>IF(AND('1 - 4 Hr Raw Data'!Q10="",'2 - 24 Hr Raw Data'!Q10=""),'1 - 4 Hr Raw Data'!M10,"")</f>
        <v>0</v>
      </c>
      <c r="J14" s="194" t="e">
        <f>IF(AND('1 - 4 Hr Raw Data'!Q10="",'2 - 24 Hr Raw Data'!Q10=""),(F14/(E14))*100,"")</f>
        <v>#DIV/0!</v>
      </c>
      <c r="K14" s="65" t="e">
        <f ca="1">IF(AND('1 - 4 Hr Raw Data'!Q10="",'2 - 24 Hr Raw Data'!Q10=""),J14/$J$11,"")</f>
        <v>#DIV/0!</v>
      </c>
      <c r="L14" s="65" t="e">
        <f>IF(AND('1 - 4 Hr Raw Data'!Q10="",'2 - 24 Hr Raw Data'!Q10=""),(G14/(E14))*100,"")</f>
        <v>#DIV/0!</v>
      </c>
      <c r="M14" s="65" t="e">
        <f ca="1">IF(AND('1 - 4 Hr Raw Data'!Q10="",'2 - 24 Hr Raw Data'!Q10=""),L14/$L$11,"")</f>
        <v>#DIV/0!</v>
      </c>
      <c r="N14" s="65" t="e">
        <f ca="1">IF(AND('1 - 4 Hr Raw Data'!Q10="",'2 - 24 Hr Raw Data'!Q10=""),H14/$H$11,"")</f>
        <v>#DIV/0!</v>
      </c>
      <c r="O14" s="65" t="e">
        <f ca="1">IF(AND('1 - 4 Hr Raw Data'!Q10="",'2 - 24 Hr Raw Data'!Q10=""),I14/$I$11,"")</f>
        <v>#DIV/0!</v>
      </c>
      <c r="P14" s="66" t="e">
        <f>IF(AND('1 - 4 Hr Raw Data'!Q10="",'2 - 24 Hr Raw Data'!Q10=""),(E14/D14)*($S$4/1.042)*2,"")</f>
        <v>#DIV/0!</v>
      </c>
      <c r="Q14" s="67" t="e">
        <f>IF(AND('1 - 4 Hr Raw Data'!Q10="",'2 - 24 Hr Raw Data'!Q10=""),LOG(P14/S$6,2),"")</f>
        <v>#DIV/0!</v>
      </c>
      <c r="R14" s="68" t="e">
        <f ca="1">IF(AND('1 - 4 Hr Raw Data'!Q10="",'2 - 24 Hr Raw Data'!Q10=""),(P14/P$11)*100,"")</f>
        <v>#DIV/0!</v>
      </c>
      <c r="S14" s="68" t="e">
        <f ca="1">IF(AND('1 - 4 Hr Raw Data'!Q10="",'2 - 24 Hr Raw Data'!Q10=""),(P14-S$6)/(P$11-S$6)*100,"")</f>
        <v>#DIV/0!</v>
      </c>
      <c r="T14" s="69" t="e">
        <f ca="1">IF(AND('1 - 4 Hr Raw Data'!Q10="",'2 - 24 Hr Raw Data'!Q10=""),(Q14/Q$11)*100,"")</f>
        <v>#DIV/0!</v>
      </c>
      <c r="U14" s="253" t="str">
        <f>IF(AND('1 - 4 Hr Raw Data'!Q10&lt;&gt;"",'2 - 24 Hr Raw Data'!Q10=""),"4 Hour: "&amp;'1 - 4 Hr Raw Data'!Q10,IF(AND('1 - 4 Hr Raw Data'!Q10="",'2 - 24 Hr Raw Data'!Q10&lt;&gt;""),"24 Hour: "&amp;'2 - 24 Hr Raw Data'!Q10,IF(AND('1 - 4 Hr Raw Data'!Q10="",'2 - 24 Hr Raw Data'!Q10=""),"","4 Hour: "&amp;'1 - 4 Hr Raw Data'!Q10&amp;"; 24 Hour: "&amp;'2 - 24 Hr Raw Data'!Q10)))</f>
        <v/>
      </c>
      <c r="V14" s="70" t="b">
        <f t="shared" si="0"/>
        <v>0</v>
      </c>
    </row>
    <row r="15" spans="1:22" s="70" customFormat="1" ht="14" x14ac:dyDescent="0.15">
      <c r="A15" s="286" t="str">
        <f>IF('1 - 4 Hr Raw Data'!O11="","",'1 - 4 Hr Raw Data'!O11)</f>
        <v/>
      </c>
      <c r="B15" s="235"/>
      <c r="C15" s="239" t="str">
        <f>IF(A15="","",'1 - 4 Hr Raw Data'!P11)</f>
        <v/>
      </c>
      <c r="D15" s="138">
        <f>IF(AND('1 - 4 Hr Raw Data'!Q11="",'2 - 24 Hr Raw Data'!Q11=""),'1 - 4 Hr Raw Data'!B11,"")</f>
        <v>0</v>
      </c>
      <c r="E15" s="139">
        <f>IF(AND('1 - 4 Hr Raw Data'!Q11="",'2 - 24 Hr Raw Data'!Q11=""),'1 - 4 Hr Raw Data'!I11,"")</f>
        <v>0</v>
      </c>
      <c r="F15" s="64">
        <f>IF(AND('1 - 4 Hr Raw Data'!Q11="",'2 - 24 Hr Raw Data'!Q11=""),'1 - 4 Hr Raw Data'!J11,"")</f>
        <v>0</v>
      </c>
      <c r="G15" s="64">
        <f>IF(AND('1 - 4 Hr Raw Data'!Q11="",'2 - 24 Hr Raw Data'!Q11=""),'1 - 4 Hr Raw Data'!K11,"")</f>
        <v>0</v>
      </c>
      <c r="H15" s="65">
        <f>IF(AND('1 - 4 Hr Raw Data'!Q11="",'2 - 24 Hr Raw Data'!Q11=""),'1 - 4 Hr Raw Data'!L11,"")</f>
        <v>0</v>
      </c>
      <c r="I15" s="348">
        <f>IF(AND('1 - 4 Hr Raw Data'!Q11="",'2 - 24 Hr Raw Data'!Q11=""),'1 - 4 Hr Raw Data'!M11,"")</f>
        <v>0</v>
      </c>
      <c r="J15" s="194" t="e">
        <f>IF(AND('1 - 4 Hr Raw Data'!Q11="",'2 - 24 Hr Raw Data'!Q11=""),(F15/(E15))*100,"")</f>
        <v>#DIV/0!</v>
      </c>
      <c r="K15" s="65" t="e">
        <f ca="1">IF(AND('1 - 4 Hr Raw Data'!Q11="",'2 - 24 Hr Raw Data'!Q11=""),J15/$J$11,"")</f>
        <v>#DIV/0!</v>
      </c>
      <c r="L15" s="65" t="e">
        <f>IF(AND('1 - 4 Hr Raw Data'!Q11="",'2 - 24 Hr Raw Data'!Q11=""),(G15/(E15))*100,"")</f>
        <v>#DIV/0!</v>
      </c>
      <c r="M15" s="65" t="e">
        <f ca="1">IF(AND('1 - 4 Hr Raw Data'!Q11="",'2 - 24 Hr Raw Data'!Q11=""),L15/$L$11,"")</f>
        <v>#DIV/0!</v>
      </c>
      <c r="N15" s="65" t="e">
        <f ca="1">IF(AND('1 - 4 Hr Raw Data'!Q11="",'2 - 24 Hr Raw Data'!Q11=""),H15/$H$11,"")</f>
        <v>#DIV/0!</v>
      </c>
      <c r="O15" s="65" t="e">
        <f ca="1">IF(AND('1 - 4 Hr Raw Data'!Q11="",'2 - 24 Hr Raw Data'!Q11=""),I15/$I$11,"")</f>
        <v>#DIV/0!</v>
      </c>
      <c r="P15" s="66" t="e">
        <f>IF(AND('1 - 4 Hr Raw Data'!Q11="",'2 - 24 Hr Raw Data'!Q11=""),(E15/D15)*($S$4/1.042)*2,"")</f>
        <v>#DIV/0!</v>
      </c>
      <c r="Q15" s="67" t="e">
        <f>IF(AND('1 - 4 Hr Raw Data'!Q11="",'2 - 24 Hr Raw Data'!Q11=""),LOG(P15/S$6,2),"")</f>
        <v>#DIV/0!</v>
      </c>
      <c r="R15" s="68" t="e">
        <f ca="1">IF(AND('1 - 4 Hr Raw Data'!Q11="",'2 - 24 Hr Raw Data'!Q11=""),(P15/P$11)*100,"")</f>
        <v>#DIV/0!</v>
      </c>
      <c r="S15" s="68" t="e">
        <f ca="1">IF(AND('1 - 4 Hr Raw Data'!Q11="",'2 - 24 Hr Raw Data'!Q11=""),(P15-S$6)/(P$11-S$6)*100,"")</f>
        <v>#DIV/0!</v>
      </c>
      <c r="T15" s="69" t="e">
        <f ca="1">IF(AND('1 - 4 Hr Raw Data'!Q11="",'2 - 24 Hr Raw Data'!Q11=""),(Q15/Q$11)*100,"")</f>
        <v>#DIV/0!</v>
      </c>
      <c r="U15" s="253" t="str">
        <f>IF(AND('1 - 4 Hr Raw Data'!Q11&lt;&gt;"",'2 - 24 Hr Raw Data'!Q11=""),"4 Hour: "&amp;'1 - 4 Hr Raw Data'!Q11,IF(AND('1 - 4 Hr Raw Data'!Q11="",'2 - 24 Hr Raw Data'!Q11&lt;&gt;""),"24 Hour: "&amp;'2 - 24 Hr Raw Data'!Q11,IF(AND('1 - 4 Hr Raw Data'!Q11="",'2 - 24 Hr Raw Data'!Q11=""),"","4 Hour: "&amp;'1 - 4 Hr Raw Data'!Q11&amp;"; 24 Hour: "&amp;'2 - 24 Hr Raw Data'!Q11)))</f>
        <v/>
      </c>
      <c r="V15" s="70" t="b">
        <f t="shared" si="0"/>
        <v>0</v>
      </c>
    </row>
    <row r="16" spans="1:22" s="70" customFormat="1" ht="14" x14ac:dyDescent="0.15">
      <c r="A16" s="286" t="str">
        <f>IF('1 - 4 Hr Raw Data'!O12="","",'1 - 4 Hr Raw Data'!O12)</f>
        <v/>
      </c>
      <c r="B16" s="235"/>
      <c r="C16" s="239" t="str">
        <f>IF(A16="","",'1 - 4 Hr Raw Data'!P12)</f>
        <v/>
      </c>
      <c r="D16" s="138">
        <f>IF(AND('1 - 4 Hr Raw Data'!Q12="",'2 - 24 Hr Raw Data'!Q12=""),'1 - 4 Hr Raw Data'!B12,"")</f>
        <v>0</v>
      </c>
      <c r="E16" s="139">
        <f>IF(AND('1 - 4 Hr Raw Data'!Q12="",'2 - 24 Hr Raw Data'!Q12=""),'1 - 4 Hr Raw Data'!I12,"")</f>
        <v>0</v>
      </c>
      <c r="F16" s="64">
        <f>IF(AND('1 - 4 Hr Raw Data'!Q12="",'2 - 24 Hr Raw Data'!Q12=""),'1 - 4 Hr Raw Data'!J12,"")</f>
        <v>0</v>
      </c>
      <c r="G16" s="64">
        <f>IF(AND('1 - 4 Hr Raw Data'!Q12="",'2 - 24 Hr Raw Data'!Q12=""),'1 - 4 Hr Raw Data'!K12,"")</f>
        <v>0</v>
      </c>
      <c r="H16" s="65">
        <f>IF(AND('1 - 4 Hr Raw Data'!Q12="",'2 - 24 Hr Raw Data'!Q12=""),'1 - 4 Hr Raw Data'!L12,"")</f>
        <v>0</v>
      </c>
      <c r="I16" s="348">
        <f>IF(AND('1 - 4 Hr Raw Data'!Q12="",'2 - 24 Hr Raw Data'!Q12=""),'1 - 4 Hr Raw Data'!M12,"")</f>
        <v>0</v>
      </c>
      <c r="J16" s="194" t="e">
        <f>IF(AND('1 - 4 Hr Raw Data'!Q12="",'2 - 24 Hr Raw Data'!Q12=""),(F16/(E16))*100,"")</f>
        <v>#DIV/0!</v>
      </c>
      <c r="K16" s="65" t="e">
        <f ca="1">IF(AND('1 - 4 Hr Raw Data'!Q12="",'2 - 24 Hr Raw Data'!Q12=""),J16/$J$11,"")</f>
        <v>#DIV/0!</v>
      </c>
      <c r="L16" s="65" t="e">
        <f>IF(AND('1 - 4 Hr Raw Data'!Q12="",'2 - 24 Hr Raw Data'!Q12=""),(G16/(E16))*100,"")</f>
        <v>#DIV/0!</v>
      </c>
      <c r="M16" s="65" t="e">
        <f ca="1">IF(AND('1 - 4 Hr Raw Data'!Q12="",'2 - 24 Hr Raw Data'!Q12=""),L16/$L$11,"")</f>
        <v>#DIV/0!</v>
      </c>
      <c r="N16" s="65" t="e">
        <f ca="1">IF(AND('1 - 4 Hr Raw Data'!Q12="",'2 - 24 Hr Raw Data'!Q12=""),H16/$H$11,"")</f>
        <v>#DIV/0!</v>
      </c>
      <c r="O16" s="65" t="e">
        <f ca="1">IF(AND('1 - 4 Hr Raw Data'!Q12="",'2 - 24 Hr Raw Data'!Q12=""),I16/$I$11,"")</f>
        <v>#DIV/0!</v>
      </c>
      <c r="P16" s="66" t="e">
        <f>IF(AND('1 - 4 Hr Raw Data'!Q12="",'2 - 24 Hr Raw Data'!Q12=""),(E16/D16)*($S$4/1.042)*2,"")</f>
        <v>#DIV/0!</v>
      </c>
      <c r="Q16" s="67" t="e">
        <f>IF(AND('1 - 4 Hr Raw Data'!Q12="",'2 - 24 Hr Raw Data'!Q12=""),LOG(P16/S$6,2),"")</f>
        <v>#DIV/0!</v>
      </c>
      <c r="R16" s="68" t="e">
        <f ca="1">IF(AND('1 - 4 Hr Raw Data'!Q12="",'2 - 24 Hr Raw Data'!Q12=""),(P16/P$11)*100,"")</f>
        <v>#DIV/0!</v>
      </c>
      <c r="S16" s="68" t="e">
        <f ca="1">IF(AND('1 - 4 Hr Raw Data'!Q12="",'2 - 24 Hr Raw Data'!Q12=""),(P16-S$6)/(P$11-S$6)*100,"")</f>
        <v>#DIV/0!</v>
      </c>
      <c r="T16" s="69" t="e">
        <f ca="1">IF(AND('1 - 4 Hr Raw Data'!Q12="",'2 - 24 Hr Raw Data'!Q12=""),(Q16/Q$11)*100,"")</f>
        <v>#DIV/0!</v>
      </c>
      <c r="U16" s="253" t="str">
        <f>IF(AND('1 - 4 Hr Raw Data'!Q12&lt;&gt;"",'2 - 24 Hr Raw Data'!Q12=""),"4 Hour: "&amp;'1 - 4 Hr Raw Data'!Q12,IF(AND('1 - 4 Hr Raw Data'!Q12="",'2 - 24 Hr Raw Data'!Q12&lt;&gt;""),"24 Hour: "&amp;'2 - 24 Hr Raw Data'!Q12,IF(AND('1 - 4 Hr Raw Data'!Q12="",'2 - 24 Hr Raw Data'!Q12=""),"","4 Hour: "&amp;'1 - 4 Hr Raw Data'!Q12&amp;"; 24 Hour: "&amp;'2 - 24 Hr Raw Data'!Q12)))</f>
        <v/>
      </c>
      <c r="V16" s="70" t="b">
        <f t="shared" si="0"/>
        <v>0</v>
      </c>
    </row>
    <row r="17" spans="1:22" s="70" customFormat="1" ht="14" x14ac:dyDescent="0.15">
      <c r="A17" s="286" t="str">
        <f>IF('1 - 4 Hr Raw Data'!O13="","",'1 - 4 Hr Raw Data'!O13)</f>
        <v/>
      </c>
      <c r="B17" s="235"/>
      <c r="C17" s="239" t="str">
        <f>IF(A17="","",'1 - 4 Hr Raw Data'!P13)</f>
        <v/>
      </c>
      <c r="D17" s="138">
        <f>IF(AND('1 - 4 Hr Raw Data'!Q13="",'2 - 24 Hr Raw Data'!Q13=""),'1 - 4 Hr Raw Data'!B13,"")</f>
        <v>0</v>
      </c>
      <c r="E17" s="139">
        <f>IF(AND('1 - 4 Hr Raw Data'!Q13="",'2 - 24 Hr Raw Data'!Q13=""),'1 - 4 Hr Raw Data'!I13,"")</f>
        <v>0</v>
      </c>
      <c r="F17" s="64">
        <f>IF(AND('1 - 4 Hr Raw Data'!Q13="",'2 - 24 Hr Raw Data'!Q13=""),'1 - 4 Hr Raw Data'!J13,"")</f>
        <v>0</v>
      </c>
      <c r="G17" s="64">
        <f>IF(AND('1 - 4 Hr Raw Data'!Q13="",'2 - 24 Hr Raw Data'!Q13=""),'1 - 4 Hr Raw Data'!K13,"")</f>
        <v>0</v>
      </c>
      <c r="H17" s="65">
        <f>IF(AND('1 - 4 Hr Raw Data'!Q13="",'2 - 24 Hr Raw Data'!Q13=""),'1 - 4 Hr Raw Data'!L13,"")</f>
        <v>0</v>
      </c>
      <c r="I17" s="348">
        <f>IF(AND('1 - 4 Hr Raw Data'!Q13="",'2 - 24 Hr Raw Data'!Q13=""),'1 - 4 Hr Raw Data'!M13,"")</f>
        <v>0</v>
      </c>
      <c r="J17" s="194" t="e">
        <f>IF(AND('1 - 4 Hr Raw Data'!Q13="",'2 - 24 Hr Raw Data'!Q13=""),(F17/(E17))*100,"")</f>
        <v>#DIV/0!</v>
      </c>
      <c r="K17" s="65" t="e">
        <f ca="1">IF(AND('1 - 4 Hr Raw Data'!Q13="",'2 - 24 Hr Raw Data'!Q13=""),J17/$J$11,"")</f>
        <v>#DIV/0!</v>
      </c>
      <c r="L17" s="65" t="e">
        <f>IF(AND('1 - 4 Hr Raw Data'!Q13="",'2 - 24 Hr Raw Data'!Q13=""),(G17/(E17))*100,"")</f>
        <v>#DIV/0!</v>
      </c>
      <c r="M17" s="65" t="e">
        <f ca="1">IF(AND('1 - 4 Hr Raw Data'!Q13="",'2 - 24 Hr Raw Data'!Q13=""),L17/$L$11,"")</f>
        <v>#DIV/0!</v>
      </c>
      <c r="N17" s="65" t="e">
        <f ca="1">IF(AND('1 - 4 Hr Raw Data'!Q13="",'2 - 24 Hr Raw Data'!Q13=""),H17/$H$11,"")</f>
        <v>#DIV/0!</v>
      </c>
      <c r="O17" s="65" t="e">
        <f ca="1">IF(AND('1 - 4 Hr Raw Data'!Q13="",'2 - 24 Hr Raw Data'!Q13=""),I17/$I$11,"")</f>
        <v>#DIV/0!</v>
      </c>
      <c r="P17" s="66" t="e">
        <f>IF(AND('1 - 4 Hr Raw Data'!Q13="",'2 - 24 Hr Raw Data'!Q13=""),(E17/D17)*($S$4/1.042)*2,"")</f>
        <v>#DIV/0!</v>
      </c>
      <c r="Q17" s="67" t="e">
        <f>IF(AND('1 - 4 Hr Raw Data'!Q13="",'2 - 24 Hr Raw Data'!Q13=""),LOG(P17/S$6,2),"")</f>
        <v>#DIV/0!</v>
      </c>
      <c r="R17" s="68" t="e">
        <f ca="1">IF(AND('1 - 4 Hr Raw Data'!Q13="",'2 - 24 Hr Raw Data'!Q13=""),(P17/P$11)*100,"")</f>
        <v>#DIV/0!</v>
      </c>
      <c r="S17" s="68" t="e">
        <f ca="1">IF(AND('1 - 4 Hr Raw Data'!Q13="",'2 - 24 Hr Raw Data'!Q13=""),(P17-S$6)/(P$11-S$6)*100,"")</f>
        <v>#DIV/0!</v>
      </c>
      <c r="T17" s="69" t="e">
        <f ca="1">IF(AND('1 - 4 Hr Raw Data'!Q13="",'2 - 24 Hr Raw Data'!Q13=""),(Q17/Q$11)*100,"")</f>
        <v>#DIV/0!</v>
      </c>
      <c r="U17" s="253" t="str">
        <f>IF(AND('1 - 4 Hr Raw Data'!Q13&lt;&gt;"",'2 - 24 Hr Raw Data'!Q13=""),"4 Hour: "&amp;'1 - 4 Hr Raw Data'!Q13,IF(AND('1 - 4 Hr Raw Data'!Q13="",'2 - 24 Hr Raw Data'!Q13&lt;&gt;""),"24 Hour: "&amp;'2 - 24 Hr Raw Data'!Q13,IF(AND('1 - 4 Hr Raw Data'!Q13="",'2 - 24 Hr Raw Data'!Q13=""),"","4 Hour: "&amp;'1 - 4 Hr Raw Data'!Q13&amp;"; 24 Hour: "&amp;'2 - 24 Hr Raw Data'!Q13)))</f>
        <v/>
      </c>
      <c r="V17" s="70" t="b">
        <f t="shared" si="0"/>
        <v>0</v>
      </c>
    </row>
    <row r="18" spans="1:22" s="70" customFormat="1" ht="14" x14ac:dyDescent="0.15">
      <c r="A18" s="286" t="str">
        <f>IF('1 - 4 Hr Raw Data'!O14="","",'1 - 4 Hr Raw Data'!O14)</f>
        <v/>
      </c>
      <c r="B18" s="235"/>
      <c r="C18" s="239" t="str">
        <f>IF(A18="","",'1 - 4 Hr Raw Data'!P14)</f>
        <v/>
      </c>
      <c r="D18" s="138">
        <f>IF(AND('1 - 4 Hr Raw Data'!Q14="",'2 - 24 Hr Raw Data'!Q14=""),'1 - 4 Hr Raw Data'!B14,"")</f>
        <v>0</v>
      </c>
      <c r="E18" s="139">
        <f>IF(AND('1 - 4 Hr Raw Data'!Q14="",'2 - 24 Hr Raw Data'!Q14=""),'1 - 4 Hr Raw Data'!I14,"")</f>
        <v>0</v>
      </c>
      <c r="F18" s="64">
        <f>IF(AND('1 - 4 Hr Raw Data'!Q14="",'2 - 24 Hr Raw Data'!Q14=""),'1 - 4 Hr Raw Data'!J14,"")</f>
        <v>0</v>
      </c>
      <c r="G18" s="64">
        <f>IF(AND('1 - 4 Hr Raw Data'!Q14="",'2 - 24 Hr Raw Data'!Q14=""),'1 - 4 Hr Raw Data'!K14,"")</f>
        <v>0</v>
      </c>
      <c r="H18" s="65">
        <f>IF(AND('1 - 4 Hr Raw Data'!Q14="",'2 - 24 Hr Raw Data'!Q14=""),'1 - 4 Hr Raw Data'!L14,"")</f>
        <v>0</v>
      </c>
      <c r="I18" s="348">
        <f>IF(AND('1 - 4 Hr Raw Data'!Q14="",'2 - 24 Hr Raw Data'!Q14=""),'1 - 4 Hr Raw Data'!M14,"")</f>
        <v>0</v>
      </c>
      <c r="J18" s="194" t="e">
        <f>IF(AND('1 - 4 Hr Raw Data'!Q14="",'2 - 24 Hr Raw Data'!Q14=""),(F18/(E18))*100,"")</f>
        <v>#DIV/0!</v>
      </c>
      <c r="K18" s="65" t="e">
        <f ca="1">IF(AND('1 - 4 Hr Raw Data'!Q14="",'2 - 24 Hr Raw Data'!Q14=""),J18/$J$11,"")</f>
        <v>#DIV/0!</v>
      </c>
      <c r="L18" s="65" t="e">
        <f>IF(AND('1 - 4 Hr Raw Data'!Q14="",'2 - 24 Hr Raw Data'!Q14=""),(G18/(E18))*100,"")</f>
        <v>#DIV/0!</v>
      </c>
      <c r="M18" s="65" t="e">
        <f ca="1">IF(AND('1 - 4 Hr Raw Data'!Q14="",'2 - 24 Hr Raw Data'!Q14=""),L18/$L$11,"")</f>
        <v>#DIV/0!</v>
      </c>
      <c r="N18" s="65" t="e">
        <f ca="1">IF(AND('1 - 4 Hr Raw Data'!Q14="",'2 - 24 Hr Raw Data'!Q14=""),H18/$H$11,"")</f>
        <v>#DIV/0!</v>
      </c>
      <c r="O18" s="65" t="e">
        <f ca="1">IF(AND('1 - 4 Hr Raw Data'!Q14="",'2 - 24 Hr Raw Data'!Q14=""),I18/$I$11,"")</f>
        <v>#DIV/0!</v>
      </c>
      <c r="P18" s="66" t="e">
        <f>IF(AND('1 - 4 Hr Raw Data'!Q14="",'2 - 24 Hr Raw Data'!Q14=""),(E18/D18)*($S$4/1.042)*2,"")</f>
        <v>#DIV/0!</v>
      </c>
      <c r="Q18" s="67" t="e">
        <f>IF(AND('1 - 4 Hr Raw Data'!Q14="",'2 - 24 Hr Raw Data'!Q14=""),LOG(P18/S$6,2),"")</f>
        <v>#DIV/0!</v>
      </c>
      <c r="R18" s="68" t="e">
        <f ca="1">IF(AND('1 - 4 Hr Raw Data'!Q14="",'2 - 24 Hr Raw Data'!Q14=""),(P18/P$11)*100,"")</f>
        <v>#DIV/0!</v>
      </c>
      <c r="S18" s="68" t="e">
        <f ca="1">IF(AND('1 - 4 Hr Raw Data'!Q14="",'2 - 24 Hr Raw Data'!Q14=""),(P18-S$6)/(P$11-S$6)*100,"")</f>
        <v>#DIV/0!</v>
      </c>
      <c r="T18" s="69" t="e">
        <f ca="1">IF(AND('1 - 4 Hr Raw Data'!Q14="",'2 - 24 Hr Raw Data'!Q14=""),(Q18/Q$11)*100,"")</f>
        <v>#DIV/0!</v>
      </c>
      <c r="U18" s="253" t="str">
        <f>IF(AND('1 - 4 Hr Raw Data'!Q14&lt;&gt;"",'2 - 24 Hr Raw Data'!Q14=""),"4 Hour: "&amp;'1 - 4 Hr Raw Data'!Q14,IF(AND('1 - 4 Hr Raw Data'!Q14="",'2 - 24 Hr Raw Data'!Q14&lt;&gt;""),"24 Hour: "&amp;'2 - 24 Hr Raw Data'!Q14,IF(AND('1 - 4 Hr Raw Data'!Q14="",'2 - 24 Hr Raw Data'!Q14=""),"","4 Hour: "&amp;'1 - 4 Hr Raw Data'!Q14&amp;"; 24 Hour: "&amp;'2 - 24 Hr Raw Data'!Q14)))</f>
        <v/>
      </c>
      <c r="V18" s="70" t="b">
        <f t="shared" si="0"/>
        <v>0</v>
      </c>
    </row>
    <row r="19" spans="1:22" s="70" customFormat="1" ht="14" x14ac:dyDescent="0.15">
      <c r="A19" s="286" t="str">
        <f>IF('1 - 4 Hr Raw Data'!O15="","",'1 - 4 Hr Raw Data'!O15)</f>
        <v/>
      </c>
      <c r="B19" s="235"/>
      <c r="C19" s="239" t="str">
        <f>IF(A19="","",'1 - 4 Hr Raw Data'!P15)</f>
        <v/>
      </c>
      <c r="D19" s="138">
        <f>IF(AND('1 - 4 Hr Raw Data'!Q15="",'2 - 24 Hr Raw Data'!Q15=""),'1 - 4 Hr Raw Data'!B15,"")</f>
        <v>0</v>
      </c>
      <c r="E19" s="139">
        <f>IF(AND('1 - 4 Hr Raw Data'!Q15="",'2 - 24 Hr Raw Data'!Q15=""),'1 - 4 Hr Raw Data'!I15,"")</f>
        <v>0</v>
      </c>
      <c r="F19" s="64">
        <f>IF(AND('1 - 4 Hr Raw Data'!Q15="",'2 - 24 Hr Raw Data'!Q15=""),'1 - 4 Hr Raw Data'!J15,"")</f>
        <v>0</v>
      </c>
      <c r="G19" s="64">
        <f>IF(AND('1 - 4 Hr Raw Data'!Q15="",'2 - 24 Hr Raw Data'!Q15=""),'1 - 4 Hr Raw Data'!K15,"")</f>
        <v>0</v>
      </c>
      <c r="H19" s="65">
        <f>IF(AND('1 - 4 Hr Raw Data'!Q15="",'2 - 24 Hr Raw Data'!Q15=""),'1 - 4 Hr Raw Data'!L15,"")</f>
        <v>0</v>
      </c>
      <c r="I19" s="348">
        <f>IF(AND('1 - 4 Hr Raw Data'!Q15="",'2 - 24 Hr Raw Data'!Q15=""),'1 - 4 Hr Raw Data'!M15,"")</f>
        <v>0</v>
      </c>
      <c r="J19" s="194" t="e">
        <f>IF(AND('1 - 4 Hr Raw Data'!Q15="",'2 - 24 Hr Raw Data'!Q15=""),(F19/(E19))*100,"")</f>
        <v>#DIV/0!</v>
      </c>
      <c r="K19" s="65" t="e">
        <f ca="1">IF(AND('1 - 4 Hr Raw Data'!Q15="",'2 - 24 Hr Raw Data'!Q15=""),J19/$J$11,"")</f>
        <v>#DIV/0!</v>
      </c>
      <c r="L19" s="65" t="e">
        <f>IF(AND('1 - 4 Hr Raw Data'!Q15="",'2 - 24 Hr Raw Data'!Q15=""),(G19/(E19))*100,"")</f>
        <v>#DIV/0!</v>
      </c>
      <c r="M19" s="65" t="e">
        <f ca="1">IF(AND('1 - 4 Hr Raw Data'!Q15="",'2 - 24 Hr Raw Data'!Q15=""),L19/$L$11,"")</f>
        <v>#DIV/0!</v>
      </c>
      <c r="N19" s="65" t="e">
        <f ca="1">IF(AND('1 - 4 Hr Raw Data'!Q15="",'2 - 24 Hr Raw Data'!Q15=""),H19/$H$11,"")</f>
        <v>#DIV/0!</v>
      </c>
      <c r="O19" s="65" t="e">
        <f ca="1">IF(AND('1 - 4 Hr Raw Data'!Q15="",'2 - 24 Hr Raw Data'!Q15=""),I19/$I$11,"")</f>
        <v>#DIV/0!</v>
      </c>
      <c r="P19" s="66" t="e">
        <f>IF(AND('1 - 4 Hr Raw Data'!Q15="",'2 - 24 Hr Raw Data'!Q15=""),(E19/D19)*($S$4/1.042)*2,"")</f>
        <v>#DIV/0!</v>
      </c>
      <c r="Q19" s="67" t="e">
        <f>IF(AND('1 - 4 Hr Raw Data'!Q15="",'2 - 24 Hr Raw Data'!Q15=""),LOG(P19/S$6,2),"")</f>
        <v>#DIV/0!</v>
      </c>
      <c r="R19" s="68" t="e">
        <f ca="1">IF(AND('1 - 4 Hr Raw Data'!Q15="",'2 - 24 Hr Raw Data'!Q15=""),(P19/P$11)*100,"")</f>
        <v>#DIV/0!</v>
      </c>
      <c r="S19" s="68" t="e">
        <f ca="1">IF(AND('1 - 4 Hr Raw Data'!Q15="",'2 - 24 Hr Raw Data'!Q15=""),(P19-S$6)/(P$11-S$6)*100,"")</f>
        <v>#DIV/0!</v>
      </c>
      <c r="T19" s="69" t="e">
        <f ca="1">IF(AND('1 - 4 Hr Raw Data'!Q15="",'2 - 24 Hr Raw Data'!Q15=""),(Q19/Q$11)*100,"")</f>
        <v>#DIV/0!</v>
      </c>
      <c r="U19" s="253" t="str">
        <f>IF(AND('1 - 4 Hr Raw Data'!Q15&lt;&gt;"",'2 - 24 Hr Raw Data'!Q15=""),"4 Hour: "&amp;'1 - 4 Hr Raw Data'!Q15,IF(AND('1 - 4 Hr Raw Data'!Q15="",'2 - 24 Hr Raw Data'!Q15&lt;&gt;""),"24 Hour: "&amp;'2 - 24 Hr Raw Data'!Q15,IF(AND('1 - 4 Hr Raw Data'!Q15="",'2 - 24 Hr Raw Data'!Q15=""),"","4 Hour: "&amp;'1 - 4 Hr Raw Data'!Q15&amp;"; 24 Hour: "&amp;'2 - 24 Hr Raw Data'!Q15)))</f>
        <v/>
      </c>
      <c r="V19" s="70" t="b">
        <f t="shared" si="0"/>
        <v>0</v>
      </c>
    </row>
    <row r="20" spans="1:22" s="70" customFormat="1" ht="14" x14ac:dyDescent="0.15">
      <c r="A20" s="286" t="str">
        <f>IF('1 - 4 Hr Raw Data'!O16="","",'1 - 4 Hr Raw Data'!O16)</f>
        <v/>
      </c>
      <c r="B20" s="235"/>
      <c r="C20" s="239" t="str">
        <f>IF(A20="","",'1 - 4 Hr Raw Data'!P16)</f>
        <v/>
      </c>
      <c r="D20" s="138">
        <f>IF(AND('1 - 4 Hr Raw Data'!Q16="",'2 - 24 Hr Raw Data'!Q16=""),'1 - 4 Hr Raw Data'!B16,"")</f>
        <v>0</v>
      </c>
      <c r="E20" s="139">
        <f>IF(AND('1 - 4 Hr Raw Data'!Q16="",'2 - 24 Hr Raw Data'!Q16=""),'1 - 4 Hr Raw Data'!I16,"")</f>
        <v>0</v>
      </c>
      <c r="F20" s="64">
        <f>IF(AND('1 - 4 Hr Raw Data'!Q16="",'2 - 24 Hr Raw Data'!Q16=""),'1 - 4 Hr Raw Data'!J16,"")</f>
        <v>0</v>
      </c>
      <c r="G20" s="64">
        <f>IF(AND('1 - 4 Hr Raw Data'!Q16="",'2 - 24 Hr Raw Data'!Q16=""),'1 - 4 Hr Raw Data'!K16,"")</f>
        <v>0</v>
      </c>
      <c r="H20" s="65">
        <f>IF(AND('1 - 4 Hr Raw Data'!Q16="",'2 - 24 Hr Raw Data'!Q16=""),'1 - 4 Hr Raw Data'!L16,"")</f>
        <v>0</v>
      </c>
      <c r="I20" s="348">
        <f>IF(AND('1 - 4 Hr Raw Data'!Q16="",'2 - 24 Hr Raw Data'!Q16=""),'1 - 4 Hr Raw Data'!M16,"")</f>
        <v>0</v>
      </c>
      <c r="J20" s="194" t="e">
        <f>IF(AND('1 - 4 Hr Raw Data'!Q16="",'2 - 24 Hr Raw Data'!Q16=""),(F20/(E20))*100,"")</f>
        <v>#DIV/0!</v>
      </c>
      <c r="K20" s="65" t="e">
        <f ca="1">IF(AND('1 - 4 Hr Raw Data'!Q16="",'2 - 24 Hr Raw Data'!Q16=""),J20/$J$11,"")</f>
        <v>#DIV/0!</v>
      </c>
      <c r="L20" s="65" t="e">
        <f>IF(AND('1 - 4 Hr Raw Data'!Q16="",'2 - 24 Hr Raw Data'!Q16=""),(G20/(E20))*100,"")</f>
        <v>#DIV/0!</v>
      </c>
      <c r="M20" s="65" t="e">
        <f ca="1">IF(AND('1 - 4 Hr Raw Data'!Q16="",'2 - 24 Hr Raw Data'!Q16=""),L20/$L$11,"")</f>
        <v>#DIV/0!</v>
      </c>
      <c r="N20" s="65" t="e">
        <f ca="1">IF(AND('1 - 4 Hr Raw Data'!Q16="",'2 - 24 Hr Raw Data'!Q16=""),H20/$H$11,"")</f>
        <v>#DIV/0!</v>
      </c>
      <c r="O20" s="65" t="e">
        <f ca="1">IF(AND('1 - 4 Hr Raw Data'!Q16="",'2 - 24 Hr Raw Data'!Q16=""),I20/$I$11,"")</f>
        <v>#DIV/0!</v>
      </c>
      <c r="P20" s="66" t="e">
        <f>IF(AND('1 - 4 Hr Raw Data'!Q16="",'2 - 24 Hr Raw Data'!Q16=""),(E20/D20)*($S$4/1.042)*2,"")</f>
        <v>#DIV/0!</v>
      </c>
      <c r="Q20" s="67" t="e">
        <f>IF(AND('1 - 4 Hr Raw Data'!Q16="",'2 - 24 Hr Raw Data'!Q16=""),LOG(P20/S$6,2),"")</f>
        <v>#DIV/0!</v>
      </c>
      <c r="R20" s="68" t="e">
        <f ca="1">IF(AND('1 - 4 Hr Raw Data'!Q16="",'2 - 24 Hr Raw Data'!Q16=""),(P20/P$11)*100,"")</f>
        <v>#DIV/0!</v>
      </c>
      <c r="S20" s="68" t="e">
        <f ca="1">IF(AND('1 - 4 Hr Raw Data'!Q16="",'2 - 24 Hr Raw Data'!Q16=""),(P20-S$6)/(P$11-S$6)*100,"")</f>
        <v>#DIV/0!</v>
      </c>
      <c r="T20" s="69" t="e">
        <f ca="1">IF(AND('1 - 4 Hr Raw Data'!Q16="",'2 - 24 Hr Raw Data'!Q16=""),(Q20/Q$11)*100,"")</f>
        <v>#DIV/0!</v>
      </c>
      <c r="U20" s="253" t="str">
        <f>IF(AND('1 - 4 Hr Raw Data'!Q16&lt;&gt;"",'2 - 24 Hr Raw Data'!Q16=""),"4 Hour: "&amp;'1 - 4 Hr Raw Data'!Q16,IF(AND('1 - 4 Hr Raw Data'!Q16="",'2 - 24 Hr Raw Data'!Q16&lt;&gt;""),"24 Hour: "&amp;'2 - 24 Hr Raw Data'!Q16,IF(AND('1 - 4 Hr Raw Data'!Q16="",'2 - 24 Hr Raw Data'!Q16=""),"","4 Hour: "&amp;'1 - 4 Hr Raw Data'!Q16&amp;"; 24 Hour: "&amp;'2 - 24 Hr Raw Data'!Q16)))</f>
        <v/>
      </c>
      <c r="V20" s="70" t="b">
        <f t="shared" si="0"/>
        <v>0</v>
      </c>
    </row>
    <row r="21" spans="1:22" s="70" customFormat="1" ht="14" x14ac:dyDescent="0.15">
      <c r="A21" s="286" t="str">
        <f>IF('1 - 4 Hr Raw Data'!O17="","",'1 - 4 Hr Raw Data'!O17)</f>
        <v/>
      </c>
      <c r="B21" s="235"/>
      <c r="C21" s="239" t="str">
        <f>IF(A21="","",'1 - 4 Hr Raw Data'!P17)</f>
        <v/>
      </c>
      <c r="D21" s="138">
        <f>IF(AND('1 - 4 Hr Raw Data'!Q17="",'2 - 24 Hr Raw Data'!Q17=""),'1 - 4 Hr Raw Data'!B17,"")</f>
        <v>0</v>
      </c>
      <c r="E21" s="139">
        <f>IF(AND('1 - 4 Hr Raw Data'!Q17="",'2 - 24 Hr Raw Data'!Q17=""),'1 - 4 Hr Raw Data'!I17,"")</f>
        <v>0</v>
      </c>
      <c r="F21" s="64">
        <f>IF(AND('1 - 4 Hr Raw Data'!Q17="",'2 - 24 Hr Raw Data'!Q17=""),'1 - 4 Hr Raw Data'!J17,"")</f>
        <v>0</v>
      </c>
      <c r="G21" s="64">
        <f>IF(AND('1 - 4 Hr Raw Data'!Q17="",'2 - 24 Hr Raw Data'!Q17=""),'1 - 4 Hr Raw Data'!K17,"")</f>
        <v>0</v>
      </c>
      <c r="H21" s="65">
        <f>IF(AND('1 - 4 Hr Raw Data'!Q17="",'2 - 24 Hr Raw Data'!Q17=""),'1 - 4 Hr Raw Data'!L17,"")</f>
        <v>0</v>
      </c>
      <c r="I21" s="348">
        <f>IF(AND('1 - 4 Hr Raw Data'!Q17="",'2 - 24 Hr Raw Data'!Q17=""),'1 - 4 Hr Raw Data'!M17,"")</f>
        <v>0</v>
      </c>
      <c r="J21" s="194" t="e">
        <f>IF(AND('1 - 4 Hr Raw Data'!Q17="",'2 - 24 Hr Raw Data'!Q17=""),(F21/(E21))*100,"")</f>
        <v>#DIV/0!</v>
      </c>
      <c r="K21" s="65" t="e">
        <f ca="1">IF(AND('1 - 4 Hr Raw Data'!Q17="",'2 - 24 Hr Raw Data'!Q17=""),J21/$J$11,"")</f>
        <v>#DIV/0!</v>
      </c>
      <c r="L21" s="65" t="e">
        <f>IF(AND('1 - 4 Hr Raw Data'!Q17="",'2 - 24 Hr Raw Data'!Q17=""),(G21/(E21))*100,"")</f>
        <v>#DIV/0!</v>
      </c>
      <c r="M21" s="65" t="e">
        <f ca="1">IF(AND('1 - 4 Hr Raw Data'!Q17="",'2 - 24 Hr Raw Data'!Q17=""),L21/$L$11,"")</f>
        <v>#DIV/0!</v>
      </c>
      <c r="N21" s="65" t="e">
        <f ca="1">IF(AND('1 - 4 Hr Raw Data'!Q17="",'2 - 24 Hr Raw Data'!Q17=""),H21/$H$11,"")</f>
        <v>#DIV/0!</v>
      </c>
      <c r="O21" s="65" t="e">
        <f ca="1">IF(AND('1 - 4 Hr Raw Data'!Q17="",'2 - 24 Hr Raw Data'!Q17=""),I21/$I$11,"")</f>
        <v>#DIV/0!</v>
      </c>
      <c r="P21" s="66" t="e">
        <f>IF(AND('1 - 4 Hr Raw Data'!Q17="",'2 - 24 Hr Raw Data'!Q17=""),(E21/D21)*($S$4/1.042)*2,"")</f>
        <v>#DIV/0!</v>
      </c>
      <c r="Q21" s="67" t="e">
        <f>IF(AND('1 - 4 Hr Raw Data'!Q17="",'2 - 24 Hr Raw Data'!Q17=""),LOG(P21/S$6,2),"")</f>
        <v>#DIV/0!</v>
      </c>
      <c r="R21" s="68" t="e">
        <f ca="1">IF(AND('1 - 4 Hr Raw Data'!Q17="",'2 - 24 Hr Raw Data'!Q17=""),(P21/P$11)*100,"")</f>
        <v>#DIV/0!</v>
      </c>
      <c r="S21" s="68" t="e">
        <f ca="1">IF(AND('1 - 4 Hr Raw Data'!Q17="",'2 - 24 Hr Raw Data'!Q17=""),(P21-S$6)/(P$11-S$6)*100,"")</f>
        <v>#DIV/0!</v>
      </c>
      <c r="T21" s="69" t="e">
        <f ca="1">IF(AND('1 - 4 Hr Raw Data'!Q17="",'2 - 24 Hr Raw Data'!Q17=""),(Q21/Q$11)*100,"")</f>
        <v>#DIV/0!</v>
      </c>
      <c r="U21" s="253" t="str">
        <f>IF(AND('1 - 4 Hr Raw Data'!Q17&lt;&gt;"",'2 - 24 Hr Raw Data'!Q17=""),"4 Hour: "&amp;'1 - 4 Hr Raw Data'!Q17,IF(AND('1 - 4 Hr Raw Data'!Q17="",'2 - 24 Hr Raw Data'!Q17&lt;&gt;""),"24 Hour: "&amp;'2 - 24 Hr Raw Data'!Q17,IF(AND('1 - 4 Hr Raw Data'!Q17="",'2 - 24 Hr Raw Data'!Q17=""),"","4 Hour: "&amp;'1 - 4 Hr Raw Data'!Q17&amp;"; 24 Hour: "&amp;'2 - 24 Hr Raw Data'!Q17)))</f>
        <v/>
      </c>
      <c r="V21" s="70" t="b">
        <f t="shared" si="0"/>
        <v>0</v>
      </c>
    </row>
    <row r="22" spans="1:22" s="70" customFormat="1" ht="13" customHeight="1" x14ac:dyDescent="0.15">
      <c r="A22" s="286" t="str">
        <f>IF('1 - 4 Hr Raw Data'!O18="","",'1 - 4 Hr Raw Data'!O18)</f>
        <v/>
      </c>
      <c r="B22" s="235"/>
      <c r="C22" s="239" t="str">
        <f>IF(A22="","",'1 - 4 Hr Raw Data'!P18)</f>
        <v/>
      </c>
      <c r="D22" s="138">
        <f>IF(AND('1 - 4 Hr Raw Data'!Q18="",'2 - 24 Hr Raw Data'!Q18=""),'1 - 4 Hr Raw Data'!B18,"")</f>
        <v>0</v>
      </c>
      <c r="E22" s="139">
        <f>IF(AND('1 - 4 Hr Raw Data'!Q18="",'2 - 24 Hr Raw Data'!Q18=""),'1 - 4 Hr Raw Data'!I18,"")</f>
        <v>0</v>
      </c>
      <c r="F22" s="64">
        <f>IF(AND('1 - 4 Hr Raw Data'!Q18="",'2 - 24 Hr Raw Data'!Q18=""),'1 - 4 Hr Raw Data'!J18,"")</f>
        <v>0</v>
      </c>
      <c r="G22" s="64">
        <f>IF(AND('1 - 4 Hr Raw Data'!Q18="",'2 - 24 Hr Raw Data'!Q18=""),'1 - 4 Hr Raw Data'!K18,"")</f>
        <v>0</v>
      </c>
      <c r="H22" s="65">
        <f>IF(AND('1 - 4 Hr Raw Data'!Q18="",'2 - 24 Hr Raw Data'!Q18=""),'1 - 4 Hr Raw Data'!L18,"")</f>
        <v>0</v>
      </c>
      <c r="I22" s="348">
        <f>IF(AND('1 - 4 Hr Raw Data'!Q18="",'2 - 24 Hr Raw Data'!Q18=""),'1 - 4 Hr Raw Data'!M18,"")</f>
        <v>0</v>
      </c>
      <c r="J22" s="194" t="e">
        <f>IF(AND('1 - 4 Hr Raw Data'!Q18="",'2 - 24 Hr Raw Data'!Q18=""),(F22/(E22))*100,"")</f>
        <v>#DIV/0!</v>
      </c>
      <c r="K22" s="65" t="e">
        <f ca="1">IF(AND('1 - 4 Hr Raw Data'!Q18="",'2 - 24 Hr Raw Data'!Q18=""),J22/$J$11,"")</f>
        <v>#DIV/0!</v>
      </c>
      <c r="L22" s="65" t="e">
        <f>IF(AND('1 - 4 Hr Raw Data'!Q18="",'2 - 24 Hr Raw Data'!Q18=""),(G22/(E22))*100,"")</f>
        <v>#DIV/0!</v>
      </c>
      <c r="M22" s="65" t="e">
        <f ca="1">IF(AND('1 - 4 Hr Raw Data'!Q18="",'2 - 24 Hr Raw Data'!Q18=""),L22/$L$11,"")</f>
        <v>#DIV/0!</v>
      </c>
      <c r="N22" s="65" t="e">
        <f ca="1">IF(AND('1 - 4 Hr Raw Data'!Q18="",'2 - 24 Hr Raw Data'!Q18=""),H22/$H$11,"")</f>
        <v>#DIV/0!</v>
      </c>
      <c r="O22" s="65" t="e">
        <f ca="1">IF(AND('1 - 4 Hr Raw Data'!Q18="",'2 - 24 Hr Raw Data'!Q18=""),I22/$I$11,"")</f>
        <v>#DIV/0!</v>
      </c>
      <c r="P22" s="66" t="e">
        <f>IF(AND('1 - 4 Hr Raw Data'!Q18="",'2 - 24 Hr Raw Data'!Q18=""),(E22/D22)*($S$4/1.042)*2,"")</f>
        <v>#DIV/0!</v>
      </c>
      <c r="Q22" s="67" t="e">
        <f>IF(AND('1 - 4 Hr Raw Data'!Q18="",'2 - 24 Hr Raw Data'!Q18=""),LOG(P22/S$6,2),"")</f>
        <v>#DIV/0!</v>
      </c>
      <c r="R22" s="68" t="e">
        <f ca="1">IF(AND('1 - 4 Hr Raw Data'!Q18="",'2 - 24 Hr Raw Data'!Q18=""),(P22/P$11)*100,"")</f>
        <v>#DIV/0!</v>
      </c>
      <c r="S22" s="68" t="e">
        <f ca="1">IF(AND('1 - 4 Hr Raw Data'!Q18="",'2 - 24 Hr Raw Data'!Q18=""),(P22-S$6)/(P$11-S$6)*100,"")</f>
        <v>#DIV/0!</v>
      </c>
      <c r="T22" s="69" t="e">
        <f ca="1">IF(AND('1 - 4 Hr Raw Data'!Q18="",'2 - 24 Hr Raw Data'!Q18=""),(Q22/Q$11)*100,"")</f>
        <v>#DIV/0!</v>
      </c>
      <c r="U22" s="253" t="str">
        <f>IF(AND('1 - 4 Hr Raw Data'!Q18&lt;&gt;"",'2 - 24 Hr Raw Data'!Q18=""),"4 Hour: "&amp;'1 - 4 Hr Raw Data'!Q18,IF(AND('1 - 4 Hr Raw Data'!Q18="",'2 - 24 Hr Raw Data'!Q18&lt;&gt;""),"24 Hour: "&amp;'2 - 24 Hr Raw Data'!Q18,IF(AND('1 - 4 Hr Raw Data'!Q18="",'2 - 24 Hr Raw Data'!Q18=""),"","4 Hour: "&amp;'1 - 4 Hr Raw Data'!Q18&amp;"; 24 Hour: "&amp;'2 - 24 Hr Raw Data'!Q18)))</f>
        <v/>
      </c>
      <c r="V22" s="70" t="b">
        <f t="shared" si="0"/>
        <v>0</v>
      </c>
    </row>
    <row r="23" spans="1:22" s="70" customFormat="1" ht="14" x14ac:dyDescent="0.15">
      <c r="A23" s="286" t="str">
        <f>IF('1 - 4 Hr Raw Data'!O19="","",'1 - 4 Hr Raw Data'!O19)</f>
        <v/>
      </c>
      <c r="B23" s="235"/>
      <c r="C23" s="239" t="str">
        <f>IF(A23="","",'1 - 4 Hr Raw Data'!P19)</f>
        <v/>
      </c>
      <c r="D23" s="138">
        <f>IF(AND('1 - 4 Hr Raw Data'!Q19="",'2 - 24 Hr Raw Data'!Q19=""),'1 - 4 Hr Raw Data'!B19,"")</f>
        <v>0</v>
      </c>
      <c r="E23" s="139">
        <f>IF(AND('1 - 4 Hr Raw Data'!Q19="",'2 - 24 Hr Raw Data'!Q19=""),'1 - 4 Hr Raw Data'!I19,"")</f>
        <v>0</v>
      </c>
      <c r="F23" s="64">
        <f>IF(AND('1 - 4 Hr Raw Data'!Q19="",'2 - 24 Hr Raw Data'!Q19=""),'1 - 4 Hr Raw Data'!J19,"")</f>
        <v>0</v>
      </c>
      <c r="G23" s="64">
        <f>IF(AND('1 - 4 Hr Raw Data'!Q19="",'2 - 24 Hr Raw Data'!Q19=""),'1 - 4 Hr Raw Data'!K19,"")</f>
        <v>0</v>
      </c>
      <c r="H23" s="65">
        <f>IF(AND('1 - 4 Hr Raw Data'!Q19="",'2 - 24 Hr Raw Data'!Q19=""),'1 - 4 Hr Raw Data'!L19,"")</f>
        <v>0</v>
      </c>
      <c r="I23" s="348">
        <f>IF(AND('1 - 4 Hr Raw Data'!Q19="",'2 - 24 Hr Raw Data'!Q19=""),'1 - 4 Hr Raw Data'!M19,"")</f>
        <v>0</v>
      </c>
      <c r="J23" s="194" t="e">
        <f>IF(AND('1 - 4 Hr Raw Data'!Q19="",'2 - 24 Hr Raw Data'!Q19=""),(F23/(E23))*100,"")</f>
        <v>#DIV/0!</v>
      </c>
      <c r="K23" s="65" t="e">
        <f ca="1">IF(AND('1 - 4 Hr Raw Data'!Q19="",'2 - 24 Hr Raw Data'!Q19=""),J23/$J$11,"")</f>
        <v>#DIV/0!</v>
      </c>
      <c r="L23" s="65" t="e">
        <f>IF(AND('1 - 4 Hr Raw Data'!Q19="",'2 - 24 Hr Raw Data'!Q19=""),(G23/(E23))*100,"")</f>
        <v>#DIV/0!</v>
      </c>
      <c r="M23" s="65" t="e">
        <f ca="1">IF(AND('1 - 4 Hr Raw Data'!Q19="",'2 - 24 Hr Raw Data'!Q19=""),L23/$L$11,"")</f>
        <v>#DIV/0!</v>
      </c>
      <c r="N23" s="65" t="e">
        <f ca="1">IF(AND('1 - 4 Hr Raw Data'!Q19="",'2 - 24 Hr Raw Data'!Q19=""),H23/$H$11,"")</f>
        <v>#DIV/0!</v>
      </c>
      <c r="O23" s="65" t="e">
        <f ca="1">IF(AND('1 - 4 Hr Raw Data'!Q19="",'2 - 24 Hr Raw Data'!Q19=""),I23/$I$11,"")</f>
        <v>#DIV/0!</v>
      </c>
      <c r="P23" s="66" t="e">
        <f>IF(AND('1 - 4 Hr Raw Data'!Q19="",'2 - 24 Hr Raw Data'!Q19=""),(E23/D23)*($S$4/1.042)*2,"")</f>
        <v>#DIV/0!</v>
      </c>
      <c r="Q23" s="67" t="e">
        <f>IF(AND('1 - 4 Hr Raw Data'!Q19="",'2 - 24 Hr Raw Data'!Q19=""),LOG(P23/S$6,2),"")</f>
        <v>#DIV/0!</v>
      </c>
      <c r="R23" s="68" t="e">
        <f ca="1">IF(AND('1 - 4 Hr Raw Data'!Q19="",'2 - 24 Hr Raw Data'!Q19=""),(P23/P$11)*100,"")</f>
        <v>#DIV/0!</v>
      </c>
      <c r="S23" s="68" t="e">
        <f ca="1">IF(AND('1 - 4 Hr Raw Data'!Q19="",'2 - 24 Hr Raw Data'!Q19=""),(P23-S$6)/(P$11-S$6)*100,"")</f>
        <v>#DIV/0!</v>
      </c>
      <c r="T23" s="69" t="e">
        <f ca="1">IF(AND('1 - 4 Hr Raw Data'!Q19="",'2 - 24 Hr Raw Data'!Q19=""),(Q23/Q$11)*100,"")</f>
        <v>#DIV/0!</v>
      </c>
      <c r="U23" s="253" t="str">
        <f>IF(AND('1 - 4 Hr Raw Data'!Q19&lt;&gt;"",'2 - 24 Hr Raw Data'!Q19=""),"4 Hour: "&amp;'1 - 4 Hr Raw Data'!Q19,IF(AND('1 - 4 Hr Raw Data'!Q19="",'2 - 24 Hr Raw Data'!Q19&lt;&gt;""),"24 Hour: "&amp;'2 - 24 Hr Raw Data'!Q19,IF(AND('1 - 4 Hr Raw Data'!Q19="",'2 - 24 Hr Raw Data'!Q19=""),"","4 Hour: "&amp;'1 - 4 Hr Raw Data'!Q19&amp;"; 24 Hour: "&amp;'2 - 24 Hr Raw Data'!Q19)))</f>
        <v/>
      </c>
      <c r="V23" s="70" t="b">
        <f t="shared" si="0"/>
        <v>0</v>
      </c>
    </row>
    <row r="24" spans="1:22" s="70" customFormat="1" ht="14" x14ac:dyDescent="0.15">
      <c r="A24" s="286" t="str">
        <f>IF('1 - 4 Hr Raw Data'!O20="","",'1 - 4 Hr Raw Data'!O20)</f>
        <v/>
      </c>
      <c r="B24" s="235"/>
      <c r="C24" s="239" t="str">
        <f>IF(A24="","",'1 - 4 Hr Raw Data'!P20)</f>
        <v/>
      </c>
      <c r="D24" s="138">
        <f>IF(AND('1 - 4 Hr Raw Data'!Q20="",'2 - 24 Hr Raw Data'!Q20=""),'1 - 4 Hr Raw Data'!B20,"")</f>
        <v>0</v>
      </c>
      <c r="E24" s="139">
        <f>IF(AND('1 - 4 Hr Raw Data'!Q20="",'2 - 24 Hr Raw Data'!Q20=""),'1 - 4 Hr Raw Data'!I20,"")</f>
        <v>0</v>
      </c>
      <c r="F24" s="64">
        <f>IF(AND('1 - 4 Hr Raw Data'!Q20="",'2 - 24 Hr Raw Data'!Q20=""),'1 - 4 Hr Raw Data'!J20,"")</f>
        <v>0</v>
      </c>
      <c r="G24" s="64">
        <f>IF(AND('1 - 4 Hr Raw Data'!Q20="",'2 - 24 Hr Raw Data'!Q20=""),'1 - 4 Hr Raw Data'!K20,"")</f>
        <v>0</v>
      </c>
      <c r="H24" s="65">
        <f>IF(AND('1 - 4 Hr Raw Data'!Q20="",'2 - 24 Hr Raw Data'!Q20=""),'1 - 4 Hr Raw Data'!L20,"")</f>
        <v>0</v>
      </c>
      <c r="I24" s="348">
        <f>IF(AND('1 - 4 Hr Raw Data'!Q20="",'2 - 24 Hr Raw Data'!Q20=""),'1 - 4 Hr Raw Data'!M20,"")</f>
        <v>0</v>
      </c>
      <c r="J24" s="194" t="e">
        <f>IF(AND('1 - 4 Hr Raw Data'!Q20="",'2 - 24 Hr Raw Data'!Q20=""),(F24/(E24))*100,"")</f>
        <v>#DIV/0!</v>
      </c>
      <c r="K24" s="65" t="e">
        <f ca="1">IF(AND('1 - 4 Hr Raw Data'!Q20="",'2 - 24 Hr Raw Data'!Q20=""),J24/$J$11,"")</f>
        <v>#DIV/0!</v>
      </c>
      <c r="L24" s="65" t="e">
        <f>IF(AND('1 - 4 Hr Raw Data'!Q20="",'2 - 24 Hr Raw Data'!Q20=""),(G24/(E24))*100,"")</f>
        <v>#DIV/0!</v>
      </c>
      <c r="M24" s="65" t="e">
        <f ca="1">IF(AND('1 - 4 Hr Raw Data'!Q20="",'2 - 24 Hr Raw Data'!Q20=""),L24/$L$11,"")</f>
        <v>#DIV/0!</v>
      </c>
      <c r="N24" s="65" t="e">
        <f ca="1">IF(AND('1 - 4 Hr Raw Data'!Q20="",'2 - 24 Hr Raw Data'!Q20=""),H24/$H$11,"")</f>
        <v>#DIV/0!</v>
      </c>
      <c r="O24" s="65" t="e">
        <f ca="1">IF(AND('1 - 4 Hr Raw Data'!Q20="",'2 - 24 Hr Raw Data'!Q20=""),I24/$I$11,"")</f>
        <v>#DIV/0!</v>
      </c>
      <c r="P24" s="66" t="e">
        <f>IF(AND('1 - 4 Hr Raw Data'!Q20="",'2 - 24 Hr Raw Data'!Q20=""),(E24/D24)*($S$4/1.042)*2,"")</f>
        <v>#DIV/0!</v>
      </c>
      <c r="Q24" s="67" t="e">
        <f>IF(AND('1 - 4 Hr Raw Data'!Q20="",'2 - 24 Hr Raw Data'!Q20=""),LOG(P24/S$6,2),"")</f>
        <v>#DIV/0!</v>
      </c>
      <c r="R24" s="68" t="e">
        <f ca="1">IF(AND('1 - 4 Hr Raw Data'!Q20="",'2 - 24 Hr Raw Data'!Q20=""),(P24/P$11)*100,"")</f>
        <v>#DIV/0!</v>
      </c>
      <c r="S24" s="68" t="e">
        <f ca="1">IF(AND('1 - 4 Hr Raw Data'!Q20="",'2 - 24 Hr Raw Data'!Q20=""),(P24-S$6)/(P$11-S$6)*100,"")</f>
        <v>#DIV/0!</v>
      </c>
      <c r="T24" s="69" t="e">
        <f ca="1">IF(AND('1 - 4 Hr Raw Data'!Q20="",'2 - 24 Hr Raw Data'!Q20=""),(Q24/Q$11)*100,"")</f>
        <v>#DIV/0!</v>
      </c>
      <c r="U24" s="253" t="str">
        <f>IF(AND('1 - 4 Hr Raw Data'!Q20&lt;&gt;"",'2 - 24 Hr Raw Data'!Q20=""),"4 Hour: "&amp;'1 - 4 Hr Raw Data'!Q20,IF(AND('1 - 4 Hr Raw Data'!Q20="",'2 - 24 Hr Raw Data'!Q20&lt;&gt;""),"24 Hour: "&amp;'2 - 24 Hr Raw Data'!Q20,IF(AND('1 - 4 Hr Raw Data'!Q20="",'2 - 24 Hr Raw Data'!Q20=""),"","4 Hour: "&amp;'1 - 4 Hr Raw Data'!Q20&amp;"; 24 Hour: "&amp;'2 - 24 Hr Raw Data'!Q20)))</f>
        <v/>
      </c>
      <c r="V24" s="70" t="b">
        <f t="shared" si="0"/>
        <v>0</v>
      </c>
    </row>
    <row r="25" spans="1:22" s="70" customFormat="1" ht="14" x14ac:dyDescent="0.15">
      <c r="A25" s="286" t="str">
        <f>IF('1 - 4 Hr Raw Data'!O21="","",'1 - 4 Hr Raw Data'!O21)</f>
        <v/>
      </c>
      <c r="B25" s="235"/>
      <c r="C25" s="239" t="str">
        <f>IF(A25="","",'1 - 4 Hr Raw Data'!P21)</f>
        <v/>
      </c>
      <c r="D25" s="138">
        <f>IF(AND('1 - 4 Hr Raw Data'!Q21="",'2 - 24 Hr Raw Data'!Q21=""),'1 - 4 Hr Raw Data'!B21,"")</f>
        <v>0</v>
      </c>
      <c r="E25" s="139">
        <f>IF(AND('1 - 4 Hr Raw Data'!Q21="",'2 - 24 Hr Raw Data'!Q21=""),'1 - 4 Hr Raw Data'!I21,"")</f>
        <v>0</v>
      </c>
      <c r="F25" s="64">
        <f>IF(AND('1 - 4 Hr Raw Data'!Q21="",'2 - 24 Hr Raw Data'!Q21=""),'1 - 4 Hr Raw Data'!J21,"")</f>
        <v>0</v>
      </c>
      <c r="G25" s="64">
        <f>IF(AND('1 - 4 Hr Raw Data'!Q21="",'2 - 24 Hr Raw Data'!Q21=""),'1 - 4 Hr Raw Data'!K21,"")</f>
        <v>0</v>
      </c>
      <c r="H25" s="65">
        <f>IF(AND('1 - 4 Hr Raw Data'!Q21="",'2 - 24 Hr Raw Data'!Q21=""),'1 - 4 Hr Raw Data'!L21,"")</f>
        <v>0</v>
      </c>
      <c r="I25" s="348">
        <f>IF(AND('1 - 4 Hr Raw Data'!Q21="",'2 - 24 Hr Raw Data'!Q21=""),'1 - 4 Hr Raw Data'!M21,"")</f>
        <v>0</v>
      </c>
      <c r="J25" s="194" t="e">
        <f>IF(AND('1 - 4 Hr Raw Data'!Q21="",'2 - 24 Hr Raw Data'!Q21=""),(F25/(E25))*100,"")</f>
        <v>#DIV/0!</v>
      </c>
      <c r="K25" s="65" t="e">
        <f ca="1">IF(AND('1 - 4 Hr Raw Data'!Q21="",'2 - 24 Hr Raw Data'!Q21=""),J25/$J$11,"")</f>
        <v>#DIV/0!</v>
      </c>
      <c r="L25" s="65" t="e">
        <f>IF(AND('1 - 4 Hr Raw Data'!Q21="",'2 - 24 Hr Raw Data'!Q21=""),(G25/(E25))*100,"")</f>
        <v>#DIV/0!</v>
      </c>
      <c r="M25" s="65" t="e">
        <f ca="1">IF(AND('1 - 4 Hr Raw Data'!Q21="",'2 - 24 Hr Raw Data'!Q21=""),L25/$L$11,"")</f>
        <v>#DIV/0!</v>
      </c>
      <c r="N25" s="65" t="e">
        <f ca="1">IF(AND('1 - 4 Hr Raw Data'!Q21="",'2 - 24 Hr Raw Data'!Q21=""),H25/$H$11,"")</f>
        <v>#DIV/0!</v>
      </c>
      <c r="O25" s="65" t="e">
        <f ca="1">IF(AND('1 - 4 Hr Raw Data'!Q21="",'2 - 24 Hr Raw Data'!Q21=""),I25/$I$11,"")</f>
        <v>#DIV/0!</v>
      </c>
      <c r="P25" s="66" t="e">
        <f>IF(AND('1 - 4 Hr Raw Data'!Q21="",'2 - 24 Hr Raw Data'!Q21=""),(E25/D25)*($S$4/1.042)*2,"")</f>
        <v>#DIV/0!</v>
      </c>
      <c r="Q25" s="67" t="e">
        <f>IF(AND('1 - 4 Hr Raw Data'!Q21="",'2 - 24 Hr Raw Data'!Q21=""),LOG(P25/S$6,2),"")</f>
        <v>#DIV/0!</v>
      </c>
      <c r="R25" s="68" t="e">
        <f ca="1">IF(AND('1 - 4 Hr Raw Data'!Q21="",'2 - 24 Hr Raw Data'!Q21=""),(P25/P$11)*100,"")</f>
        <v>#DIV/0!</v>
      </c>
      <c r="S25" s="68" t="e">
        <f ca="1">IF(AND('1 - 4 Hr Raw Data'!Q21="",'2 - 24 Hr Raw Data'!Q21=""),(P25-S$6)/(P$11-S$6)*100,"")</f>
        <v>#DIV/0!</v>
      </c>
      <c r="T25" s="69" t="e">
        <f ca="1">IF(AND('1 - 4 Hr Raw Data'!Q21="",'2 - 24 Hr Raw Data'!Q21=""),(Q25/Q$11)*100,"")</f>
        <v>#DIV/0!</v>
      </c>
      <c r="U25" s="253" t="str">
        <f>IF(AND('1 - 4 Hr Raw Data'!Q21&lt;&gt;"",'2 - 24 Hr Raw Data'!Q21=""),"4 Hour: "&amp;'1 - 4 Hr Raw Data'!Q21,IF(AND('1 - 4 Hr Raw Data'!Q21="",'2 - 24 Hr Raw Data'!Q21&lt;&gt;""),"24 Hour: "&amp;'2 - 24 Hr Raw Data'!Q21,IF(AND('1 - 4 Hr Raw Data'!Q21="",'2 - 24 Hr Raw Data'!Q21=""),"","4 Hour: "&amp;'1 - 4 Hr Raw Data'!Q21&amp;"; 24 Hour: "&amp;'2 - 24 Hr Raw Data'!Q21)))</f>
        <v/>
      </c>
      <c r="V25" s="70" t="b">
        <f t="shared" si="0"/>
        <v>0</v>
      </c>
    </row>
    <row r="26" spans="1:22" s="70" customFormat="1" ht="14" x14ac:dyDescent="0.15">
      <c r="A26" s="286" t="str">
        <f>IF('1 - 4 Hr Raw Data'!O22="","",'1 - 4 Hr Raw Data'!O22)</f>
        <v/>
      </c>
      <c r="B26" s="235"/>
      <c r="C26" s="239" t="str">
        <f>IF(A26="","",'1 - 4 Hr Raw Data'!P22)</f>
        <v/>
      </c>
      <c r="D26" s="138">
        <f>IF(AND('1 - 4 Hr Raw Data'!Q22="",'2 - 24 Hr Raw Data'!Q22=""),'1 - 4 Hr Raw Data'!B22,"")</f>
        <v>0</v>
      </c>
      <c r="E26" s="139">
        <f>IF(AND('1 - 4 Hr Raw Data'!Q22="",'2 - 24 Hr Raw Data'!Q22=""),'1 - 4 Hr Raw Data'!I22,"")</f>
        <v>0</v>
      </c>
      <c r="F26" s="64">
        <f>IF(AND('1 - 4 Hr Raw Data'!Q22="",'2 - 24 Hr Raw Data'!Q22=""),'1 - 4 Hr Raw Data'!J22,"")</f>
        <v>0</v>
      </c>
      <c r="G26" s="64">
        <f>IF(AND('1 - 4 Hr Raw Data'!Q22="",'2 - 24 Hr Raw Data'!Q22=""),'1 - 4 Hr Raw Data'!K22,"")</f>
        <v>0</v>
      </c>
      <c r="H26" s="65">
        <f>IF(AND('1 - 4 Hr Raw Data'!Q22="",'2 - 24 Hr Raw Data'!Q22=""),'1 - 4 Hr Raw Data'!L22,"")</f>
        <v>0</v>
      </c>
      <c r="I26" s="348">
        <f>IF(AND('1 - 4 Hr Raw Data'!Q22="",'2 - 24 Hr Raw Data'!Q22=""),'1 - 4 Hr Raw Data'!M22,"")</f>
        <v>0</v>
      </c>
      <c r="J26" s="194" t="e">
        <f>IF(AND('1 - 4 Hr Raw Data'!Q22="",'2 - 24 Hr Raw Data'!Q22=""),(F26/(E26))*100,"")</f>
        <v>#DIV/0!</v>
      </c>
      <c r="K26" s="65" t="e">
        <f ca="1">IF(AND('1 - 4 Hr Raw Data'!Q22="",'2 - 24 Hr Raw Data'!Q22=""),J26/$J$11,"")</f>
        <v>#DIV/0!</v>
      </c>
      <c r="L26" s="65" t="e">
        <f>IF(AND('1 - 4 Hr Raw Data'!Q22="",'2 - 24 Hr Raw Data'!Q22=""),(G26/(E26))*100,"")</f>
        <v>#DIV/0!</v>
      </c>
      <c r="M26" s="65" t="e">
        <f ca="1">IF(AND('1 - 4 Hr Raw Data'!Q22="",'2 - 24 Hr Raw Data'!Q22=""),L26/$L$11,"")</f>
        <v>#DIV/0!</v>
      </c>
      <c r="N26" s="65" t="e">
        <f ca="1">IF(AND('1 - 4 Hr Raw Data'!Q22="",'2 - 24 Hr Raw Data'!Q22=""),H26/$H$11,"")</f>
        <v>#DIV/0!</v>
      </c>
      <c r="O26" s="65" t="e">
        <f ca="1">IF(AND('1 - 4 Hr Raw Data'!Q22="",'2 - 24 Hr Raw Data'!Q22=""),I26/$I$11,"")</f>
        <v>#DIV/0!</v>
      </c>
      <c r="P26" s="66" t="e">
        <f>IF(AND('1 - 4 Hr Raw Data'!Q22="",'2 - 24 Hr Raw Data'!Q22=""),(E26/D26)*($S$4/1.042)*2,"")</f>
        <v>#DIV/0!</v>
      </c>
      <c r="Q26" s="67" t="e">
        <f>IF(AND('1 - 4 Hr Raw Data'!Q22="",'2 - 24 Hr Raw Data'!Q22=""),LOG(P26/S$6,2),"")</f>
        <v>#DIV/0!</v>
      </c>
      <c r="R26" s="68" t="e">
        <f ca="1">IF(AND('1 - 4 Hr Raw Data'!Q22="",'2 - 24 Hr Raw Data'!Q22=""),(P26/P$11)*100,"")</f>
        <v>#DIV/0!</v>
      </c>
      <c r="S26" s="68" t="e">
        <f ca="1">IF(AND('1 - 4 Hr Raw Data'!Q22="",'2 - 24 Hr Raw Data'!Q22=""),(P26-S$6)/(P$11-S$6)*100,"")</f>
        <v>#DIV/0!</v>
      </c>
      <c r="T26" s="69" t="e">
        <f ca="1">IF(AND('1 - 4 Hr Raw Data'!Q22="",'2 - 24 Hr Raw Data'!Q22=""),(Q26/Q$11)*100,"")</f>
        <v>#DIV/0!</v>
      </c>
      <c r="U26" s="253" t="str">
        <f>IF(AND('1 - 4 Hr Raw Data'!Q22&lt;&gt;"",'2 - 24 Hr Raw Data'!Q22=""),"4 Hour: "&amp;'1 - 4 Hr Raw Data'!Q22,IF(AND('1 - 4 Hr Raw Data'!Q22="",'2 - 24 Hr Raw Data'!Q22&lt;&gt;""),"24 Hour: "&amp;'2 - 24 Hr Raw Data'!Q22,IF(AND('1 - 4 Hr Raw Data'!Q22="",'2 - 24 Hr Raw Data'!Q22=""),"","4 Hour: "&amp;'1 - 4 Hr Raw Data'!Q22&amp;"; 24 Hour: "&amp;'2 - 24 Hr Raw Data'!Q22)))</f>
        <v/>
      </c>
      <c r="V26" s="70" t="b">
        <f t="shared" si="0"/>
        <v>0</v>
      </c>
    </row>
    <row r="27" spans="1:22" s="70" customFormat="1" ht="14" x14ac:dyDescent="0.15">
      <c r="A27" s="286" t="str">
        <f>IF('1 - 4 Hr Raw Data'!O23="","",'1 - 4 Hr Raw Data'!O23)</f>
        <v/>
      </c>
      <c r="B27" s="235"/>
      <c r="C27" s="239" t="str">
        <f>IF(A27="","",'1 - 4 Hr Raw Data'!P23)</f>
        <v/>
      </c>
      <c r="D27" s="138">
        <f>IF(AND('1 - 4 Hr Raw Data'!Q23="",'2 - 24 Hr Raw Data'!Q23=""),'1 - 4 Hr Raw Data'!B23,"")</f>
        <v>0</v>
      </c>
      <c r="E27" s="139">
        <f>IF(AND('1 - 4 Hr Raw Data'!Q23="",'2 - 24 Hr Raw Data'!Q23=""),'1 - 4 Hr Raw Data'!I23,"")</f>
        <v>0</v>
      </c>
      <c r="F27" s="64">
        <f>IF(AND('1 - 4 Hr Raw Data'!Q23="",'2 - 24 Hr Raw Data'!Q23=""),'1 - 4 Hr Raw Data'!J23,"")</f>
        <v>0</v>
      </c>
      <c r="G27" s="64">
        <f>IF(AND('1 - 4 Hr Raw Data'!Q23="",'2 - 24 Hr Raw Data'!Q23=""),'1 - 4 Hr Raw Data'!K23,"")</f>
        <v>0</v>
      </c>
      <c r="H27" s="65">
        <f>IF(AND('1 - 4 Hr Raw Data'!Q23="",'2 - 24 Hr Raw Data'!Q23=""),'1 - 4 Hr Raw Data'!L23,"")</f>
        <v>0</v>
      </c>
      <c r="I27" s="348">
        <f>IF(AND('1 - 4 Hr Raw Data'!Q23="",'2 - 24 Hr Raw Data'!Q23=""),'1 - 4 Hr Raw Data'!M23,"")</f>
        <v>0</v>
      </c>
      <c r="J27" s="194" t="e">
        <f>IF(AND('1 - 4 Hr Raw Data'!Q23="",'2 - 24 Hr Raw Data'!Q23=""),(F27/(E27))*100,"")</f>
        <v>#DIV/0!</v>
      </c>
      <c r="K27" s="65" t="e">
        <f ca="1">IF(AND('1 - 4 Hr Raw Data'!Q23="",'2 - 24 Hr Raw Data'!Q23=""),J27/$J$11,"")</f>
        <v>#DIV/0!</v>
      </c>
      <c r="L27" s="65" t="e">
        <f>IF(AND('1 - 4 Hr Raw Data'!Q23="",'2 - 24 Hr Raw Data'!Q23=""),(G27/(E27))*100,"")</f>
        <v>#DIV/0!</v>
      </c>
      <c r="M27" s="65" t="e">
        <f ca="1">IF(AND('1 - 4 Hr Raw Data'!Q23="",'2 - 24 Hr Raw Data'!Q23=""),L27/$L$11,"")</f>
        <v>#DIV/0!</v>
      </c>
      <c r="N27" s="65" t="e">
        <f ca="1">IF(AND('1 - 4 Hr Raw Data'!Q23="",'2 - 24 Hr Raw Data'!Q23=""),H27/$H$11,"")</f>
        <v>#DIV/0!</v>
      </c>
      <c r="O27" s="65" t="e">
        <f ca="1">IF(AND('1 - 4 Hr Raw Data'!Q23="",'2 - 24 Hr Raw Data'!Q23=""),I27/$I$11,"")</f>
        <v>#DIV/0!</v>
      </c>
      <c r="P27" s="66" t="e">
        <f>IF(AND('1 - 4 Hr Raw Data'!Q23="",'2 - 24 Hr Raw Data'!Q23=""),(E27/D27)*($S$4/1.042)*2,"")</f>
        <v>#DIV/0!</v>
      </c>
      <c r="Q27" s="67" t="e">
        <f>IF(AND('1 - 4 Hr Raw Data'!Q23="",'2 - 24 Hr Raw Data'!Q23=""),LOG(P27/S$6,2),"")</f>
        <v>#DIV/0!</v>
      </c>
      <c r="R27" s="68" t="e">
        <f ca="1">IF(AND('1 - 4 Hr Raw Data'!Q23="",'2 - 24 Hr Raw Data'!Q23=""),(P27/P$11)*100,"")</f>
        <v>#DIV/0!</v>
      </c>
      <c r="S27" s="68" t="e">
        <f ca="1">IF(AND('1 - 4 Hr Raw Data'!Q23="",'2 - 24 Hr Raw Data'!Q23=""),(P27-S$6)/(P$11-S$6)*100,"")</f>
        <v>#DIV/0!</v>
      </c>
      <c r="T27" s="69" t="e">
        <f ca="1">IF(AND('1 - 4 Hr Raw Data'!Q23="",'2 - 24 Hr Raw Data'!Q23=""),(Q27/Q$11)*100,"")</f>
        <v>#DIV/0!</v>
      </c>
      <c r="U27" s="253" t="str">
        <f>IF(AND('1 - 4 Hr Raw Data'!Q23&lt;&gt;"",'2 - 24 Hr Raw Data'!Q23=""),"4 Hour: "&amp;'1 - 4 Hr Raw Data'!Q23,IF(AND('1 - 4 Hr Raw Data'!Q23="",'2 - 24 Hr Raw Data'!Q23&lt;&gt;""),"24 Hour: "&amp;'2 - 24 Hr Raw Data'!Q23,IF(AND('1 - 4 Hr Raw Data'!Q23="",'2 - 24 Hr Raw Data'!Q23=""),"","4 Hour: "&amp;'1 - 4 Hr Raw Data'!Q23&amp;"; 24 Hour: "&amp;'2 - 24 Hr Raw Data'!Q23)))</f>
        <v/>
      </c>
      <c r="V27" s="70" t="b">
        <f t="shared" si="0"/>
        <v>0</v>
      </c>
    </row>
    <row r="28" spans="1:22" s="70" customFormat="1" ht="13" customHeight="1" x14ac:dyDescent="0.15">
      <c r="A28" s="286" t="str">
        <f>IF('1 - 4 Hr Raw Data'!O24="","",'1 - 4 Hr Raw Data'!O24)</f>
        <v/>
      </c>
      <c r="B28" s="235"/>
      <c r="C28" s="239" t="str">
        <f>IF(A28="","",'1 - 4 Hr Raw Data'!P24)</f>
        <v/>
      </c>
      <c r="D28" s="138">
        <f>IF(AND('1 - 4 Hr Raw Data'!Q24="",'2 - 24 Hr Raw Data'!Q24=""),'1 - 4 Hr Raw Data'!B24,"")</f>
        <v>0</v>
      </c>
      <c r="E28" s="139">
        <f>IF(AND('1 - 4 Hr Raw Data'!Q24="",'2 - 24 Hr Raw Data'!Q24=""),'1 - 4 Hr Raw Data'!I24,"")</f>
        <v>0</v>
      </c>
      <c r="F28" s="64">
        <f>IF(AND('1 - 4 Hr Raw Data'!Q24="",'2 - 24 Hr Raw Data'!Q24=""),'1 - 4 Hr Raw Data'!J24,"")</f>
        <v>0</v>
      </c>
      <c r="G28" s="64">
        <f>IF(AND('1 - 4 Hr Raw Data'!Q24="",'2 - 24 Hr Raw Data'!Q24=""),'1 - 4 Hr Raw Data'!K24,"")</f>
        <v>0</v>
      </c>
      <c r="H28" s="65">
        <f>IF(AND('1 - 4 Hr Raw Data'!Q24="",'2 - 24 Hr Raw Data'!Q24=""),'1 - 4 Hr Raw Data'!L24,"")</f>
        <v>0</v>
      </c>
      <c r="I28" s="348">
        <f>IF(AND('1 - 4 Hr Raw Data'!Q24="",'2 - 24 Hr Raw Data'!Q24=""),'1 - 4 Hr Raw Data'!M24,"")</f>
        <v>0</v>
      </c>
      <c r="J28" s="194" t="e">
        <f>IF(AND('1 - 4 Hr Raw Data'!Q24="",'2 - 24 Hr Raw Data'!Q24=""),(F28/(E28))*100,"")</f>
        <v>#DIV/0!</v>
      </c>
      <c r="K28" s="65" t="e">
        <f ca="1">IF(AND('1 - 4 Hr Raw Data'!Q24="",'2 - 24 Hr Raw Data'!Q24=""),J28/$J$11,"")</f>
        <v>#DIV/0!</v>
      </c>
      <c r="L28" s="65" t="e">
        <f>IF(AND('1 - 4 Hr Raw Data'!Q24="",'2 - 24 Hr Raw Data'!Q24=""),(G28/(E28))*100,"")</f>
        <v>#DIV/0!</v>
      </c>
      <c r="M28" s="65" t="e">
        <f ca="1">IF(AND('1 - 4 Hr Raw Data'!Q24="",'2 - 24 Hr Raw Data'!Q24=""),L28/$L$11,"")</f>
        <v>#DIV/0!</v>
      </c>
      <c r="N28" s="65" t="e">
        <f ca="1">IF(AND('1 - 4 Hr Raw Data'!Q24="",'2 - 24 Hr Raw Data'!Q24=""),H28/$H$11,"")</f>
        <v>#DIV/0!</v>
      </c>
      <c r="O28" s="65" t="e">
        <f ca="1">IF(AND('1 - 4 Hr Raw Data'!Q24="",'2 - 24 Hr Raw Data'!Q24=""),I28/$I$11,"")</f>
        <v>#DIV/0!</v>
      </c>
      <c r="P28" s="66" t="e">
        <f>IF(AND('1 - 4 Hr Raw Data'!Q24="",'2 - 24 Hr Raw Data'!Q24=""),(E28/D28)*($S$4/1.042)*2,"")</f>
        <v>#DIV/0!</v>
      </c>
      <c r="Q28" s="67" t="e">
        <f>IF(AND('1 - 4 Hr Raw Data'!Q24="",'2 - 24 Hr Raw Data'!Q24=""),LOG(P28/S$6,2),"")</f>
        <v>#DIV/0!</v>
      </c>
      <c r="R28" s="68" t="e">
        <f ca="1">IF(AND('1 - 4 Hr Raw Data'!Q24="",'2 - 24 Hr Raw Data'!Q24=""),(P28/P$11)*100,"")</f>
        <v>#DIV/0!</v>
      </c>
      <c r="S28" s="68" t="e">
        <f ca="1">IF(AND('1 - 4 Hr Raw Data'!Q24="",'2 - 24 Hr Raw Data'!Q24=""),(P28-S$6)/(P$11-S$6)*100,"")</f>
        <v>#DIV/0!</v>
      </c>
      <c r="T28" s="69" t="e">
        <f ca="1">IF(AND('1 - 4 Hr Raw Data'!Q24="",'2 - 24 Hr Raw Data'!Q24=""),(Q28/Q$11)*100,"")</f>
        <v>#DIV/0!</v>
      </c>
      <c r="U28" s="253" t="str">
        <f>IF(AND('1 - 4 Hr Raw Data'!Q24&lt;&gt;"",'2 - 24 Hr Raw Data'!Q24=""),"4 Hour: "&amp;'1 - 4 Hr Raw Data'!Q24,IF(AND('1 - 4 Hr Raw Data'!Q24="",'2 - 24 Hr Raw Data'!Q24&lt;&gt;""),"24 Hour: "&amp;'2 - 24 Hr Raw Data'!Q24,IF(AND('1 - 4 Hr Raw Data'!Q24="",'2 - 24 Hr Raw Data'!Q24=""),"","4 Hour: "&amp;'1 - 4 Hr Raw Data'!Q24&amp;"; 24 Hour: "&amp;'2 - 24 Hr Raw Data'!Q24)))</f>
        <v/>
      </c>
      <c r="V28" s="70" t="b">
        <f t="shared" si="0"/>
        <v>0</v>
      </c>
    </row>
    <row r="29" spans="1:22" s="70" customFormat="1" ht="14" x14ac:dyDescent="0.15">
      <c r="A29" s="286" t="str">
        <f>IF('1 - 4 Hr Raw Data'!O25="","",'1 - 4 Hr Raw Data'!O25)</f>
        <v/>
      </c>
      <c r="B29" s="235"/>
      <c r="C29" s="239" t="str">
        <f>IF(A29="","",'1 - 4 Hr Raw Data'!P25)</f>
        <v/>
      </c>
      <c r="D29" s="138">
        <f>IF(AND('1 - 4 Hr Raw Data'!Q25="",'2 - 24 Hr Raw Data'!Q25=""),'1 - 4 Hr Raw Data'!B25,"")</f>
        <v>0</v>
      </c>
      <c r="E29" s="139">
        <f>IF(AND('1 - 4 Hr Raw Data'!Q25="",'2 - 24 Hr Raw Data'!Q25=""),'1 - 4 Hr Raw Data'!I25,"")</f>
        <v>0</v>
      </c>
      <c r="F29" s="64">
        <f>IF(AND('1 - 4 Hr Raw Data'!Q25="",'2 - 24 Hr Raw Data'!Q25=""),'1 - 4 Hr Raw Data'!J25,"")</f>
        <v>0</v>
      </c>
      <c r="G29" s="64">
        <f>IF(AND('1 - 4 Hr Raw Data'!Q25="",'2 - 24 Hr Raw Data'!Q25=""),'1 - 4 Hr Raw Data'!K25,"")</f>
        <v>0</v>
      </c>
      <c r="H29" s="65">
        <f>IF(AND('1 - 4 Hr Raw Data'!Q25="",'2 - 24 Hr Raw Data'!Q25=""),'1 - 4 Hr Raw Data'!L25,"")</f>
        <v>0</v>
      </c>
      <c r="I29" s="348">
        <f>IF(AND('1 - 4 Hr Raw Data'!Q25="",'2 - 24 Hr Raw Data'!Q25=""),'1 - 4 Hr Raw Data'!M25,"")</f>
        <v>0</v>
      </c>
      <c r="J29" s="194" t="e">
        <f>IF(AND('1 - 4 Hr Raw Data'!Q25="",'2 - 24 Hr Raw Data'!Q25=""),(F29/(E29))*100,"")</f>
        <v>#DIV/0!</v>
      </c>
      <c r="K29" s="65" t="e">
        <f ca="1">IF(AND('1 - 4 Hr Raw Data'!Q25="",'2 - 24 Hr Raw Data'!Q25=""),J29/$J$11,"")</f>
        <v>#DIV/0!</v>
      </c>
      <c r="L29" s="65" t="e">
        <f>IF(AND('1 - 4 Hr Raw Data'!Q25="",'2 - 24 Hr Raw Data'!Q25=""),(G29/(E29))*100,"")</f>
        <v>#DIV/0!</v>
      </c>
      <c r="M29" s="65" t="e">
        <f ca="1">IF(AND('1 - 4 Hr Raw Data'!Q25="",'2 - 24 Hr Raw Data'!Q25=""),L29/$L$11,"")</f>
        <v>#DIV/0!</v>
      </c>
      <c r="N29" s="65" t="e">
        <f ca="1">IF(AND('1 - 4 Hr Raw Data'!Q25="",'2 - 24 Hr Raw Data'!Q25=""),H29/$H$11,"")</f>
        <v>#DIV/0!</v>
      </c>
      <c r="O29" s="65" t="e">
        <f ca="1">IF(AND('1 - 4 Hr Raw Data'!Q25="",'2 - 24 Hr Raw Data'!Q25=""),I29/$I$11,"")</f>
        <v>#DIV/0!</v>
      </c>
      <c r="P29" s="66" t="e">
        <f>IF(AND('1 - 4 Hr Raw Data'!Q25="",'2 - 24 Hr Raw Data'!Q25=""),(E29/D29)*($S$4/1.042)*2,"")</f>
        <v>#DIV/0!</v>
      </c>
      <c r="Q29" s="67" t="e">
        <f>IF(AND('1 - 4 Hr Raw Data'!Q25="",'2 - 24 Hr Raw Data'!Q25=""),LOG(P29/S$6,2),"")</f>
        <v>#DIV/0!</v>
      </c>
      <c r="R29" s="68" t="e">
        <f ca="1">IF(AND('1 - 4 Hr Raw Data'!Q25="",'2 - 24 Hr Raw Data'!Q25=""),(P29/P$11)*100,"")</f>
        <v>#DIV/0!</v>
      </c>
      <c r="S29" s="68" t="e">
        <f ca="1">IF(AND('1 - 4 Hr Raw Data'!Q25="",'2 - 24 Hr Raw Data'!Q25=""),(P29-S$6)/(P$11-S$6)*100,"")</f>
        <v>#DIV/0!</v>
      </c>
      <c r="T29" s="69" t="e">
        <f ca="1">IF(AND('1 - 4 Hr Raw Data'!Q25="",'2 - 24 Hr Raw Data'!Q25=""),(Q29/Q$11)*100,"")</f>
        <v>#DIV/0!</v>
      </c>
      <c r="U29" s="253" t="str">
        <f>IF(AND('1 - 4 Hr Raw Data'!Q25&lt;&gt;"",'2 - 24 Hr Raw Data'!Q25=""),"4 Hour: "&amp;'1 - 4 Hr Raw Data'!Q25,IF(AND('1 - 4 Hr Raw Data'!Q25="",'2 - 24 Hr Raw Data'!Q25&lt;&gt;""),"24 Hour: "&amp;'2 - 24 Hr Raw Data'!Q25,IF(AND('1 - 4 Hr Raw Data'!Q25="",'2 - 24 Hr Raw Data'!Q25=""),"","4 Hour: "&amp;'1 - 4 Hr Raw Data'!Q25&amp;"; 24 Hour: "&amp;'2 - 24 Hr Raw Data'!Q25)))</f>
        <v/>
      </c>
      <c r="V29" s="70" t="b">
        <f t="shared" si="0"/>
        <v>0</v>
      </c>
    </row>
    <row r="30" spans="1:22" s="70" customFormat="1" ht="14" x14ac:dyDescent="0.15">
      <c r="A30" s="286" t="str">
        <f>IF('1 - 4 Hr Raw Data'!O26="","",'1 - 4 Hr Raw Data'!O26)</f>
        <v/>
      </c>
      <c r="B30" s="235"/>
      <c r="C30" s="239" t="str">
        <f>IF(A30="","",'1 - 4 Hr Raw Data'!P26)</f>
        <v/>
      </c>
      <c r="D30" s="138">
        <f>IF(AND('1 - 4 Hr Raw Data'!Q26="",'2 - 24 Hr Raw Data'!Q26=""),'1 - 4 Hr Raw Data'!B26,"")</f>
        <v>0</v>
      </c>
      <c r="E30" s="139">
        <f>IF(AND('1 - 4 Hr Raw Data'!Q26="",'2 - 24 Hr Raw Data'!Q26=""),'1 - 4 Hr Raw Data'!I26,"")</f>
        <v>0</v>
      </c>
      <c r="F30" s="64">
        <f>IF(AND('1 - 4 Hr Raw Data'!Q26="",'2 - 24 Hr Raw Data'!Q26=""),'1 - 4 Hr Raw Data'!J26,"")</f>
        <v>0</v>
      </c>
      <c r="G30" s="64">
        <f>IF(AND('1 - 4 Hr Raw Data'!Q26="",'2 - 24 Hr Raw Data'!Q26=""),'1 - 4 Hr Raw Data'!K26,"")</f>
        <v>0</v>
      </c>
      <c r="H30" s="65">
        <f>IF(AND('1 - 4 Hr Raw Data'!Q26="",'2 - 24 Hr Raw Data'!Q26=""),'1 - 4 Hr Raw Data'!L26,"")</f>
        <v>0</v>
      </c>
      <c r="I30" s="348">
        <f>IF(AND('1 - 4 Hr Raw Data'!Q26="",'2 - 24 Hr Raw Data'!Q26=""),'1 - 4 Hr Raw Data'!M26,"")</f>
        <v>0</v>
      </c>
      <c r="J30" s="194" t="e">
        <f>IF(AND('1 - 4 Hr Raw Data'!Q26="",'2 - 24 Hr Raw Data'!Q26=""),(F30/(E30))*100,"")</f>
        <v>#DIV/0!</v>
      </c>
      <c r="K30" s="65" t="e">
        <f ca="1">IF(AND('1 - 4 Hr Raw Data'!Q26="",'2 - 24 Hr Raw Data'!Q26=""),J30/$J$11,"")</f>
        <v>#DIV/0!</v>
      </c>
      <c r="L30" s="65" t="e">
        <f>IF(AND('1 - 4 Hr Raw Data'!Q26="",'2 - 24 Hr Raw Data'!Q26=""),(G30/(E30))*100,"")</f>
        <v>#DIV/0!</v>
      </c>
      <c r="M30" s="65" t="e">
        <f ca="1">IF(AND('1 - 4 Hr Raw Data'!Q26="",'2 - 24 Hr Raw Data'!Q26=""),L30/$L$11,"")</f>
        <v>#DIV/0!</v>
      </c>
      <c r="N30" s="65" t="e">
        <f ca="1">IF(AND('1 - 4 Hr Raw Data'!Q26="",'2 - 24 Hr Raw Data'!Q26=""),H30/$H$11,"")</f>
        <v>#DIV/0!</v>
      </c>
      <c r="O30" s="65" t="e">
        <f ca="1">IF(AND('1 - 4 Hr Raw Data'!Q26="",'2 - 24 Hr Raw Data'!Q26=""),I30/$I$11,"")</f>
        <v>#DIV/0!</v>
      </c>
      <c r="P30" s="66" t="e">
        <f>IF(AND('1 - 4 Hr Raw Data'!Q26="",'2 - 24 Hr Raw Data'!Q26=""),(E30/D30)*($S$4/1.042)*2,"")</f>
        <v>#DIV/0!</v>
      </c>
      <c r="Q30" s="67" t="e">
        <f>IF(AND('1 - 4 Hr Raw Data'!Q26="",'2 - 24 Hr Raw Data'!Q26=""),LOG(P30/S$6,2),"")</f>
        <v>#DIV/0!</v>
      </c>
      <c r="R30" s="68" t="e">
        <f ca="1">IF(AND('1 - 4 Hr Raw Data'!Q26="",'2 - 24 Hr Raw Data'!Q26=""),(P30/P$11)*100,"")</f>
        <v>#DIV/0!</v>
      </c>
      <c r="S30" s="68" t="e">
        <f ca="1">IF(AND('1 - 4 Hr Raw Data'!Q26="",'2 - 24 Hr Raw Data'!Q26=""),(P30-S$6)/(P$11-S$6)*100,"")</f>
        <v>#DIV/0!</v>
      </c>
      <c r="T30" s="69" t="e">
        <f ca="1">IF(AND('1 - 4 Hr Raw Data'!Q26="",'2 - 24 Hr Raw Data'!Q26=""),(Q30/Q$11)*100,"")</f>
        <v>#DIV/0!</v>
      </c>
      <c r="U30" s="253" t="str">
        <f>IF(AND('1 - 4 Hr Raw Data'!Q26&lt;&gt;"",'2 - 24 Hr Raw Data'!Q26=""),"4 Hour: "&amp;'1 - 4 Hr Raw Data'!Q26,IF(AND('1 - 4 Hr Raw Data'!Q26="",'2 - 24 Hr Raw Data'!Q26&lt;&gt;""),"24 Hour: "&amp;'2 - 24 Hr Raw Data'!Q26,IF(AND('1 - 4 Hr Raw Data'!Q26="",'2 - 24 Hr Raw Data'!Q26=""),"","4 Hour: "&amp;'1 - 4 Hr Raw Data'!Q26&amp;"; 24 Hour: "&amp;'2 - 24 Hr Raw Data'!Q26)))</f>
        <v/>
      </c>
      <c r="V30" s="70" t="b">
        <f t="shared" si="0"/>
        <v>0</v>
      </c>
    </row>
    <row r="31" spans="1:22" s="70" customFormat="1" ht="14" x14ac:dyDescent="0.15">
      <c r="A31" s="286" t="str">
        <f>IF('1 - 4 Hr Raw Data'!O27="","",'1 - 4 Hr Raw Data'!O27)</f>
        <v/>
      </c>
      <c r="B31" s="235"/>
      <c r="C31" s="239" t="str">
        <f>IF(A31="","",'1 - 4 Hr Raw Data'!P27)</f>
        <v/>
      </c>
      <c r="D31" s="138">
        <f>IF(AND('1 - 4 Hr Raw Data'!Q27="",'2 - 24 Hr Raw Data'!Q27=""),'1 - 4 Hr Raw Data'!B27,"")</f>
        <v>0</v>
      </c>
      <c r="E31" s="139">
        <f>IF(AND('1 - 4 Hr Raw Data'!Q27="",'2 - 24 Hr Raw Data'!Q27=""),'1 - 4 Hr Raw Data'!I27,"")</f>
        <v>0</v>
      </c>
      <c r="F31" s="64">
        <f>IF(AND('1 - 4 Hr Raw Data'!Q27="",'2 - 24 Hr Raw Data'!Q27=""),'1 - 4 Hr Raw Data'!J27,"")</f>
        <v>0</v>
      </c>
      <c r="G31" s="64">
        <f>IF(AND('1 - 4 Hr Raw Data'!Q27="",'2 - 24 Hr Raw Data'!Q27=""),'1 - 4 Hr Raw Data'!K27,"")</f>
        <v>0</v>
      </c>
      <c r="H31" s="65">
        <f>IF(AND('1 - 4 Hr Raw Data'!Q27="",'2 - 24 Hr Raw Data'!Q27=""),'1 - 4 Hr Raw Data'!L27,"")</f>
        <v>0</v>
      </c>
      <c r="I31" s="348">
        <f>IF(AND('1 - 4 Hr Raw Data'!Q27="",'2 - 24 Hr Raw Data'!Q27=""),'1 - 4 Hr Raw Data'!M27,"")</f>
        <v>0</v>
      </c>
      <c r="J31" s="194" t="e">
        <f>IF(AND('1 - 4 Hr Raw Data'!Q27="",'2 - 24 Hr Raw Data'!Q27=""),(F31/(E31))*100,"")</f>
        <v>#DIV/0!</v>
      </c>
      <c r="K31" s="65" t="e">
        <f ca="1">IF(AND('1 - 4 Hr Raw Data'!Q27="",'2 - 24 Hr Raw Data'!Q27=""),J31/$J$11,"")</f>
        <v>#DIV/0!</v>
      </c>
      <c r="L31" s="65" t="e">
        <f>IF(AND('1 - 4 Hr Raw Data'!Q27="",'2 - 24 Hr Raw Data'!Q27=""),(G31/(E31))*100,"")</f>
        <v>#DIV/0!</v>
      </c>
      <c r="M31" s="65" t="e">
        <f ca="1">IF(AND('1 - 4 Hr Raw Data'!Q27="",'2 - 24 Hr Raw Data'!Q27=""),L31/$L$11,"")</f>
        <v>#DIV/0!</v>
      </c>
      <c r="N31" s="65" t="e">
        <f ca="1">IF(AND('1 - 4 Hr Raw Data'!Q27="",'2 - 24 Hr Raw Data'!Q27=""),H31/$H$11,"")</f>
        <v>#DIV/0!</v>
      </c>
      <c r="O31" s="65" t="e">
        <f ca="1">IF(AND('1 - 4 Hr Raw Data'!Q27="",'2 - 24 Hr Raw Data'!Q27=""),I31/$I$11,"")</f>
        <v>#DIV/0!</v>
      </c>
      <c r="P31" s="66" t="e">
        <f>IF(AND('1 - 4 Hr Raw Data'!Q27="",'2 - 24 Hr Raw Data'!Q27=""),(E31/D31)*($S$4/1.042)*2,"")</f>
        <v>#DIV/0!</v>
      </c>
      <c r="Q31" s="67" t="e">
        <f>IF(AND('1 - 4 Hr Raw Data'!Q27="",'2 - 24 Hr Raw Data'!Q27=""),LOG(P31/S$6,2),"")</f>
        <v>#DIV/0!</v>
      </c>
      <c r="R31" s="68" t="e">
        <f ca="1">IF(AND('1 - 4 Hr Raw Data'!Q27="",'2 - 24 Hr Raw Data'!Q27=""),(P31/P$11)*100,"")</f>
        <v>#DIV/0!</v>
      </c>
      <c r="S31" s="68" t="e">
        <f ca="1">IF(AND('1 - 4 Hr Raw Data'!Q27="",'2 - 24 Hr Raw Data'!Q27=""),(P31-S$6)/(P$11-S$6)*100,"")</f>
        <v>#DIV/0!</v>
      </c>
      <c r="T31" s="69" t="e">
        <f ca="1">IF(AND('1 - 4 Hr Raw Data'!Q27="",'2 - 24 Hr Raw Data'!Q27=""),(Q31/Q$11)*100,"")</f>
        <v>#DIV/0!</v>
      </c>
      <c r="U31" s="253" t="str">
        <f>IF(AND('1 - 4 Hr Raw Data'!Q27&lt;&gt;"",'2 - 24 Hr Raw Data'!Q27=""),"4 Hour: "&amp;'1 - 4 Hr Raw Data'!Q27,IF(AND('1 - 4 Hr Raw Data'!Q27="",'2 - 24 Hr Raw Data'!Q27&lt;&gt;""),"24 Hour: "&amp;'2 - 24 Hr Raw Data'!Q27,IF(AND('1 - 4 Hr Raw Data'!Q27="",'2 - 24 Hr Raw Data'!Q27=""),"","4 Hour: "&amp;'1 - 4 Hr Raw Data'!Q27&amp;"; 24 Hour: "&amp;'2 - 24 Hr Raw Data'!Q27)))</f>
        <v/>
      </c>
      <c r="V31" s="70" t="b">
        <f t="shared" si="0"/>
        <v>0</v>
      </c>
    </row>
    <row r="32" spans="1:22" s="70" customFormat="1" ht="14" x14ac:dyDescent="0.15">
      <c r="A32" s="286" t="str">
        <f>IF('1 - 4 Hr Raw Data'!O28="","",'1 - 4 Hr Raw Data'!O28)</f>
        <v/>
      </c>
      <c r="B32" s="235"/>
      <c r="C32" s="239" t="str">
        <f>IF(A32="","",'1 - 4 Hr Raw Data'!P28)</f>
        <v/>
      </c>
      <c r="D32" s="138">
        <f>IF(AND('1 - 4 Hr Raw Data'!Q28="",'2 - 24 Hr Raw Data'!Q28=""),'1 - 4 Hr Raw Data'!B28,"")</f>
        <v>0</v>
      </c>
      <c r="E32" s="139">
        <f>IF(AND('1 - 4 Hr Raw Data'!Q28="",'2 - 24 Hr Raw Data'!Q28=""),'1 - 4 Hr Raw Data'!I28,"")</f>
        <v>0</v>
      </c>
      <c r="F32" s="64">
        <f>IF(AND('1 - 4 Hr Raw Data'!Q28="",'2 - 24 Hr Raw Data'!Q28=""),'1 - 4 Hr Raw Data'!J28,"")</f>
        <v>0</v>
      </c>
      <c r="G32" s="64">
        <f>IF(AND('1 - 4 Hr Raw Data'!Q28="",'2 - 24 Hr Raw Data'!Q28=""),'1 - 4 Hr Raw Data'!K28,"")</f>
        <v>0</v>
      </c>
      <c r="H32" s="65">
        <f>IF(AND('1 - 4 Hr Raw Data'!Q28="",'2 - 24 Hr Raw Data'!Q28=""),'1 - 4 Hr Raw Data'!L28,"")</f>
        <v>0</v>
      </c>
      <c r="I32" s="348">
        <f>IF(AND('1 - 4 Hr Raw Data'!Q28="",'2 - 24 Hr Raw Data'!Q28=""),'1 - 4 Hr Raw Data'!M28,"")</f>
        <v>0</v>
      </c>
      <c r="J32" s="194" t="e">
        <f>IF(AND('1 - 4 Hr Raw Data'!Q28="",'2 - 24 Hr Raw Data'!Q28=""),(F32/(E32))*100,"")</f>
        <v>#DIV/0!</v>
      </c>
      <c r="K32" s="65" t="e">
        <f ca="1">IF(AND('1 - 4 Hr Raw Data'!Q28="",'2 - 24 Hr Raw Data'!Q28=""),J32/$J$11,"")</f>
        <v>#DIV/0!</v>
      </c>
      <c r="L32" s="65" t="e">
        <f>IF(AND('1 - 4 Hr Raw Data'!Q28="",'2 - 24 Hr Raw Data'!Q28=""),(G32/(E32))*100,"")</f>
        <v>#DIV/0!</v>
      </c>
      <c r="M32" s="65" t="e">
        <f ca="1">IF(AND('1 - 4 Hr Raw Data'!Q28="",'2 - 24 Hr Raw Data'!Q28=""),L32/$L$11,"")</f>
        <v>#DIV/0!</v>
      </c>
      <c r="N32" s="65" t="e">
        <f ca="1">IF(AND('1 - 4 Hr Raw Data'!Q28="",'2 - 24 Hr Raw Data'!Q28=""),H32/$H$11,"")</f>
        <v>#DIV/0!</v>
      </c>
      <c r="O32" s="65" t="e">
        <f ca="1">IF(AND('1 - 4 Hr Raw Data'!Q28="",'2 - 24 Hr Raw Data'!Q28=""),I32/$I$11,"")</f>
        <v>#DIV/0!</v>
      </c>
      <c r="P32" s="66" t="e">
        <f>IF(AND('1 - 4 Hr Raw Data'!Q28="",'2 - 24 Hr Raw Data'!Q28=""),(E32/D32)*($S$4/1.042)*2,"")</f>
        <v>#DIV/0!</v>
      </c>
      <c r="Q32" s="67" t="e">
        <f>IF(AND('1 - 4 Hr Raw Data'!Q28="",'2 - 24 Hr Raw Data'!Q28=""),LOG(P32/S$6,2),"")</f>
        <v>#DIV/0!</v>
      </c>
      <c r="R32" s="68" t="e">
        <f ca="1">IF(AND('1 - 4 Hr Raw Data'!Q28="",'2 - 24 Hr Raw Data'!Q28=""),(P32/P$11)*100,"")</f>
        <v>#DIV/0!</v>
      </c>
      <c r="S32" s="68" t="e">
        <f ca="1">IF(AND('1 - 4 Hr Raw Data'!Q28="",'2 - 24 Hr Raw Data'!Q28=""),(P32-S$6)/(P$11-S$6)*100,"")</f>
        <v>#DIV/0!</v>
      </c>
      <c r="T32" s="69" t="e">
        <f ca="1">IF(AND('1 - 4 Hr Raw Data'!Q28="",'2 - 24 Hr Raw Data'!Q28=""),(Q32/Q$11)*100,"")</f>
        <v>#DIV/0!</v>
      </c>
      <c r="U32" s="253" t="str">
        <f>IF(AND('1 - 4 Hr Raw Data'!Q28&lt;&gt;"",'2 - 24 Hr Raw Data'!Q28=""),"4 Hour: "&amp;'1 - 4 Hr Raw Data'!Q28,IF(AND('1 - 4 Hr Raw Data'!Q28="",'2 - 24 Hr Raw Data'!Q28&lt;&gt;""),"24 Hour: "&amp;'2 - 24 Hr Raw Data'!Q28,IF(AND('1 - 4 Hr Raw Data'!Q28="",'2 - 24 Hr Raw Data'!Q28=""),"","4 Hour: "&amp;'1 - 4 Hr Raw Data'!Q28&amp;"; 24 Hour: "&amp;'2 - 24 Hr Raw Data'!Q28)))</f>
        <v/>
      </c>
      <c r="V32" s="70" t="b">
        <f t="shared" si="0"/>
        <v>0</v>
      </c>
    </row>
    <row r="33" spans="1:22" s="70" customFormat="1" ht="14" x14ac:dyDescent="0.15">
      <c r="A33" s="286" t="str">
        <f>IF('1 - 4 Hr Raw Data'!O29="","",'1 - 4 Hr Raw Data'!O29)</f>
        <v/>
      </c>
      <c r="B33" s="235"/>
      <c r="C33" s="239" t="str">
        <f>IF(A33="","",'1 - 4 Hr Raw Data'!P29)</f>
        <v/>
      </c>
      <c r="D33" s="138">
        <f>IF(AND('1 - 4 Hr Raw Data'!Q29="",'2 - 24 Hr Raw Data'!Q29=""),'1 - 4 Hr Raw Data'!B29,"")</f>
        <v>0</v>
      </c>
      <c r="E33" s="139">
        <f>IF(AND('1 - 4 Hr Raw Data'!Q29="",'2 - 24 Hr Raw Data'!Q29=""),'1 - 4 Hr Raw Data'!I29,"")</f>
        <v>0</v>
      </c>
      <c r="F33" s="64">
        <f>IF(AND('1 - 4 Hr Raw Data'!Q29="",'2 - 24 Hr Raw Data'!Q29=""),'1 - 4 Hr Raw Data'!J29,"")</f>
        <v>0</v>
      </c>
      <c r="G33" s="64">
        <f>IF(AND('1 - 4 Hr Raw Data'!Q29="",'2 - 24 Hr Raw Data'!Q29=""),'1 - 4 Hr Raw Data'!K29,"")</f>
        <v>0</v>
      </c>
      <c r="H33" s="65">
        <f>IF(AND('1 - 4 Hr Raw Data'!Q29="",'2 - 24 Hr Raw Data'!Q29=""),'1 - 4 Hr Raw Data'!L29,"")</f>
        <v>0</v>
      </c>
      <c r="I33" s="348">
        <f>IF(AND('1 - 4 Hr Raw Data'!Q29="",'2 - 24 Hr Raw Data'!Q29=""),'1 - 4 Hr Raw Data'!M29,"")</f>
        <v>0</v>
      </c>
      <c r="J33" s="194" t="e">
        <f>IF(AND('1 - 4 Hr Raw Data'!Q29="",'2 - 24 Hr Raw Data'!Q29=""),(F33/(E33))*100,"")</f>
        <v>#DIV/0!</v>
      </c>
      <c r="K33" s="65" t="e">
        <f ca="1">IF(AND('1 - 4 Hr Raw Data'!Q29="",'2 - 24 Hr Raw Data'!Q29=""),J33/$J$11,"")</f>
        <v>#DIV/0!</v>
      </c>
      <c r="L33" s="65" t="e">
        <f>IF(AND('1 - 4 Hr Raw Data'!Q29="",'2 - 24 Hr Raw Data'!Q29=""),(G33/(E33))*100,"")</f>
        <v>#DIV/0!</v>
      </c>
      <c r="M33" s="65" t="e">
        <f ca="1">IF(AND('1 - 4 Hr Raw Data'!Q29="",'2 - 24 Hr Raw Data'!Q29=""),L33/$L$11,"")</f>
        <v>#DIV/0!</v>
      </c>
      <c r="N33" s="65" t="e">
        <f ca="1">IF(AND('1 - 4 Hr Raw Data'!Q29="",'2 - 24 Hr Raw Data'!Q29=""),H33/$H$11,"")</f>
        <v>#DIV/0!</v>
      </c>
      <c r="O33" s="65" t="e">
        <f ca="1">IF(AND('1 - 4 Hr Raw Data'!Q29="",'2 - 24 Hr Raw Data'!Q29=""),I33/$I$11,"")</f>
        <v>#DIV/0!</v>
      </c>
      <c r="P33" s="66" t="e">
        <f>IF(AND('1 - 4 Hr Raw Data'!Q29="",'2 - 24 Hr Raw Data'!Q29=""),(E33/D33)*($S$4/1.042)*2,"")</f>
        <v>#DIV/0!</v>
      </c>
      <c r="Q33" s="67" t="e">
        <f>IF(AND('1 - 4 Hr Raw Data'!Q29="",'2 - 24 Hr Raw Data'!Q29=""),LOG(P33/S$6,2),"")</f>
        <v>#DIV/0!</v>
      </c>
      <c r="R33" s="68" t="e">
        <f ca="1">IF(AND('1 - 4 Hr Raw Data'!Q29="",'2 - 24 Hr Raw Data'!Q29=""),(P33/P$11)*100,"")</f>
        <v>#DIV/0!</v>
      </c>
      <c r="S33" s="68" t="e">
        <f ca="1">IF(AND('1 - 4 Hr Raw Data'!Q29="",'2 - 24 Hr Raw Data'!Q29=""),(P33-S$6)/(P$11-S$6)*100,"")</f>
        <v>#DIV/0!</v>
      </c>
      <c r="T33" s="69" t="e">
        <f ca="1">IF(AND('1 - 4 Hr Raw Data'!Q29="",'2 - 24 Hr Raw Data'!Q29=""),(Q33/Q$11)*100,"")</f>
        <v>#DIV/0!</v>
      </c>
      <c r="U33" s="253" t="str">
        <f>IF(AND('1 - 4 Hr Raw Data'!Q29&lt;&gt;"",'2 - 24 Hr Raw Data'!Q29=""),"4 Hour: "&amp;'1 - 4 Hr Raw Data'!Q29,IF(AND('1 - 4 Hr Raw Data'!Q29="",'2 - 24 Hr Raw Data'!Q29&lt;&gt;""),"24 Hour: "&amp;'2 - 24 Hr Raw Data'!Q29,IF(AND('1 - 4 Hr Raw Data'!Q29="",'2 - 24 Hr Raw Data'!Q29=""),"","4 Hour: "&amp;'1 - 4 Hr Raw Data'!Q29&amp;"; 24 Hour: "&amp;'2 - 24 Hr Raw Data'!Q29)))</f>
        <v/>
      </c>
      <c r="V33" s="70" t="b">
        <f t="shared" si="0"/>
        <v>0</v>
      </c>
    </row>
    <row r="34" spans="1:22" s="70" customFormat="1" ht="14" x14ac:dyDescent="0.15">
      <c r="A34" s="286" t="str">
        <f>IF('1 - 4 Hr Raw Data'!O30="","",'1 - 4 Hr Raw Data'!O30)</f>
        <v/>
      </c>
      <c r="B34" s="235"/>
      <c r="C34" s="239" t="str">
        <f>IF(A34="","",'1 - 4 Hr Raw Data'!P30)</f>
        <v/>
      </c>
      <c r="D34" s="138">
        <f>IF(AND('1 - 4 Hr Raw Data'!Q30="",'2 - 24 Hr Raw Data'!Q30=""),'1 - 4 Hr Raw Data'!B30,"")</f>
        <v>0</v>
      </c>
      <c r="E34" s="139">
        <f>IF(AND('1 - 4 Hr Raw Data'!Q30="",'2 - 24 Hr Raw Data'!Q30=""),'1 - 4 Hr Raw Data'!I30,"")</f>
        <v>0</v>
      </c>
      <c r="F34" s="64">
        <f>IF(AND('1 - 4 Hr Raw Data'!Q30="",'2 - 24 Hr Raw Data'!Q30=""),'1 - 4 Hr Raw Data'!J30,"")</f>
        <v>0</v>
      </c>
      <c r="G34" s="64">
        <f>IF(AND('1 - 4 Hr Raw Data'!Q30="",'2 - 24 Hr Raw Data'!Q30=""),'1 - 4 Hr Raw Data'!K30,"")</f>
        <v>0</v>
      </c>
      <c r="H34" s="65">
        <f>IF(AND('1 - 4 Hr Raw Data'!Q30="",'2 - 24 Hr Raw Data'!Q30=""),'1 - 4 Hr Raw Data'!L30,"")</f>
        <v>0</v>
      </c>
      <c r="I34" s="348">
        <f>IF(AND('1 - 4 Hr Raw Data'!Q30="",'2 - 24 Hr Raw Data'!Q30=""),'1 - 4 Hr Raw Data'!M30,"")</f>
        <v>0</v>
      </c>
      <c r="J34" s="194" t="e">
        <f>IF(AND('1 - 4 Hr Raw Data'!Q30="",'2 - 24 Hr Raw Data'!Q30=""),(F34/(E34))*100,"")</f>
        <v>#DIV/0!</v>
      </c>
      <c r="K34" s="65" t="e">
        <f ca="1">IF(AND('1 - 4 Hr Raw Data'!Q30="",'2 - 24 Hr Raw Data'!Q30=""),J34/$J$11,"")</f>
        <v>#DIV/0!</v>
      </c>
      <c r="L34" s="65" t="e">
        <f>IF(AND('1 - 4 Hr Raw Data'!Q30="",'2 - 24 Hr Raw Data'!Q30=""),(G34/(E34))*100,"")</f>
        <v>#DIV/0!</v>
      </c>
      <c r="M34" s="65" t="e">
        <f ca="1">IF(AND('1 - 4 Hr Raw Data'!Q30="",'2 - 24 Hr Raw Data'!Q30=""),L34/$L$11,"")</f>
        <v>#DIV/0!</v>
      </c>
      <c r="N34" s="65" t="e">
        <f ca="1">IF(AND('1 - 4 Hr Raw Data'!Q30="",'2 - 24 Hr Raw Data'!Q30=""),H34/$H$11,"")</f>
        <v>#DIV/0!</v>
      </c>
      <c r="O34" s="65" t="e">
        <f ca="1">IF(AND('1 - 4 Hr Raw Data'!Q30="",'2 - 24 Hr Raw Data'!Q30=""),I34/$I$11,"")</f>
        <v>#DIV/0!</v>
      </c>
      <c r="P34" s="66" t="e">
        <f>IF(AND('1 - 4 Hr Raw Data'!Q30="",'2 - 24 Hr Raw Data'!Q30=""),(E34/D34)*($S$4/1.042)*2,"")</f>
        <v>#DIV/0!</v>
      </c>
      <c r="Q34" s="67" t="e">
        <f>IF(AND('1 - 4 Hr Raw Data'!Q30="",'2 - 24 Hr Raw Data'!Q30=""),LOG(P34/S$6,2),"")</f>
        <v>#DIV/0!</v>
      </c>
      <c r="R34" s="68" t="e">
        <f ca="1">IF(AND('1 - 4 Hr Raw Data'!Q30="",'2 - 24 Hr Raw Data'!Q30=""),(P34/P$11)*100,"")</f>
        <v>#DIV/0!</v>
      </c>
      <c r="S34" s="68" t="e">
        <f ca="1">IF(AND('1 - 4 Hr Raw Data'!Q30="",'2 - 24 Hr Raw Data'!Q30=""),(P34-S$6)/(P$11-S$6)*100,"")</f>
        <v>#DIV/0!</v>
      </c>
      <c r="T34" s="69" t="e">
        <f ca="1">IF(AND('1 - 4 Hr Raw Data'!Q30="",'2 - 24 Hr Raw Data'!Q30=""),(Q34/Q$11)*100,"")</f>
        <v>#DIV/0!</v>
      </c>
      <c r="U34" s="253" t="str">
        <f>IF(AND('1 - 4 Hr Raw Data'!Q30&lt;&gt;"",'2 - 24 Hr Raw Data'!Q30=""),"4 Hour: "&amp;'1 - 4 Hr Raw Data'!Q30,IF(AND('1 - 4 Hr Raw Data'!Q30="",'2 - 24 Hr Raw Data'!Q30&lt;&gt;""),"24 Hour: "&amp;'2 - 24 Hr Raw Data'!Q30,IF(AND('1 - 4 Hr Raw Data'!Q30="",'2 - 24 Hr Raw Data'!Q30=""),"","4 Hour: "&amp;'1 - 4 Hr Raw Data'!Q30&amp;"; 24 Hour: "&amp;'2 - 24 Hr Raw Data'!Q30)))</f>
        <v/>
      </c>
      <c r="V34" s="70" t="b">
        <f t="shared" si="0"/>
        <v>0</v>
      </c>
    </row>
    <row r="35" spans="1:22" s="70" customFormat="1" ht="14" x14ac:dyDescent="0.15">
      <c r="A35" s="286" t="str">
        <f>IF('1 - 4 Hr Raw Data'!O31="","",'1 - 4 Hr Raw Data'!O31)</f>
        <v/>
      </c>
      <c r="B35" s="235"/>
      <c r="C35" s="239" t="str">
        <f>IF(A35="","",'1 - 4 Hr Raw Data'!P31)</f>
        <v/>
      </c>
      <c r="D35" s="138">
        <f>IF(AND('1 - 4 Hr Raw Data'!Q31="",'2 - 24 Hr Raw Data'!Q31=""),'1 - 4 Hr Raw Data'!B31,"")</f>
        <v>0</v>
      </c>
      <c r="E35" s="139">
        <f>IF(AND('1 - 4 Hr Raw Data'!Q31="",'2 - 24 Hr Raw Data'!Q31=""),'1 - 4 Hr Raw Data'!I31,"")</f>
        <v>0</v>
      </c>
      <c r="F35" s="64">
        <f>IF(AND('1 - 4 Hr Raw Data'!Q31="",'2 - 24 Hr Raw Data'!Q31=""),'1 - 4 Hr Raw Data'!J31,"")</f>
        <v>0</v>
      </c>
      <c r="G35" s="64">
        <f>IF(AND('1 - 4 Hr Raw Data'!Q31="",'2 - 24 Hr Raw Data'!Q31=""),'1 - 4 Hr Raw Data'!K31,"")</f>
        <v>0</v>
      </c>
      <c r="H35" s="65">
        <f>IF(AND('1 - 4 Hr Raw Data'!Q31="",'2 - 24 Hr Raw Data'!Q31=""),'1 - 4 Hr Raw Data'!L31,"")</f>
        <v>0</v>
      </c>
      <c r="I35" s="348">
        <f>IF(AND('1 - 4 Hr Raw Data'!Q31="",'2 - 24 Hr Raw Data'!Q31=""),'1 - 4 Hr Raw Data'!M31,"")</f>
        <v>0</v>
      </c>
      <c r="J35" s="194" t="e">
        <f>IF(AND('1 - 4 Hr Raw Data'!Q31="",'2 - 24 Hr Raw Data'!Q31=""),(F35/(E35))*100,"")</f>
        <v>#DIV/0!</v>
      </c>
      <c r="K35" s="65" t="e">
        <f ca="1">IF(AND('1 - 4 Hr Raw Data'!Q31="",'2 - 24 Hr Raw Data'!Q31=""),J35/$J$11,"")</f>
        <v>#DIV/0!</v>
      </c>
      <c r="L35" s="65" t="e">
        <f>IF(AND('1 - 4 Hr Raw Data'!Q31="",'2 - 24 Hr Raw Data'!Q31=""),(G35/(E35))*100,"")</f>
        <v>#DIV/0!</v>
      </c>
      <c r="M35" s="65" t="e">
        <f ca="1">IF(AND('1 - 4 Hr Raw Data'!Q31="",'2 - 24 Hr Raw Data'!Q31=""),L35/$L$11,"")</f>
        <v>#DIV/0!</v>
      </c>
      <c r="N35" s="65" t="e">
        <f ca="1">IF(AND('1 - 4 Hr Raw Data'!Q31="",'2 - 24 Hr Raw Data'!Q31=""),H35/$H$11,"")</f>
        <v>#DIV/0!</v>
      </c>
      <c r="O35" s="65" t="e">
        <f ca="1">IF(AND('1 - 4 Hr Raw Data'!Q31="",'2 - 24 Hr Raw Data'!Q31=""),I35/$I$11,"")</f>
        <v>#DIV/0!</v>
      </c>
      <c r="P35" s="66" t="e">
        <f>IF(AND('1 - 4 Hr Raw Data'!Q31="",'2 - 24 Hr Raw Data'!Q31=""),(E35/D35)*($S$4/1.042)*2,"")</f>
        <v>#DIV/0!</v>
      </c>
      <c r="Q35" s="67" t="e">
        <f>IF(AND('1 - 4 Hr Raw Data'!Q31="",'2 - 24 Hr Raw Data'!Q31=""),LOG(P35/S$6,2),"")</f>
        <v>#DIV/0!</v>
      </c>
      <c r="R35" s="68" t="e">
        <f ca="1">IF(AND('1 - 4 Hr Raw Data'!Q31="",'2 - 24 Hr Raw Data'!Q31=""),(P35/P$11)*100,"")</f>
        <v>#DIV/0!</v>
      </c>
      <c r="S35" s="68" t="e">
        <f ca="1">IF(AND('1 - 4 Hr Raw Data'!Q31="",'2 - 24 Hr Raw Data'!Q31=""),(P35-S$6)/(P$11-S$6)*100,"")</f>
        <v>#DIV/0!</v>
      </c>
      <c r="T35" s="69" t="e">
        <f ca="1">IF(AND('1 - 4 Hr Raw Data'!Q31="",'2 - 24 Hr Raw Data'!Q31=""),(Q35/Q$11)*100,"")</f>
        <v>#DIV/0!</v>
      </c>
      <c r="U35" s="253" t="str">
        <f>IF(AND('1 - 4 Hr Raw Data'!Q31&lt;&gt;"",'2 - 24 Hr Raw Data'!Q31=""),"4 Hour: "&amp;'1 - 4 Hr Raw Data'!Q31,IF(AND('1 - 4 Hr Raw Data'!Q31="",'2 - 24 Hr Raw Data'!Q31&lt;&gt;""),"24 Hour: "&amp;'2 - 24 Hr Raw Data'!Q31,IF(AND('1 - 4 Hr Raw Data'!Q31="",'2 - 24 Hr Raw Data'!Q31=""),"","4 Hour: "&amp;'1 - 4 Hr Raw Data'!Q31&amp;"; 24 Hour: "&amp;'2 - 24 Hr Raw Data'!Q31)))</f>
        <v/>
      </c>
      <c r="V35" s="70" t="b">
        <f t="shared" si="0"/>
        <v>0</v>
      </c>
    </row>
    <row r="36" spans="1:22" s="70" customFormat="1" ht="14" x14ac:dyDescent="0.15">
      <c r="A36" s="286" t="str">
        <f>IF('1 - 4 Hr Raw Data'!O32="","",'1 - 4 Hr Raw Data'!O32)</f>
        <v/>
      </c>
      <c r="B36" s="235"/>
      <c r="C36" s="239" t="str">
        <f>IF(A36="","",'1 - 4 Hr Raw Data'!P32)</f>
        <v/>
      </c>
      <c r="D36" s="138">
        <f>IF(AND('1 - 4 Hr Raw Data'!Q32="",'2 - 24 Hr Raw Data'!Q32=""),'1 - 4 Hr Raw Data'!B32,"")</f>
        <v>0</v>
      </c>
      <c r="E36" s="139">
        <f>IF(AND('1 - 4 Hr Raw Data'!Q32="",'2 - 24 Hr Raw Data'!Q32=""),'1 - 4 Hr Raw Data'!I32,"")</f>
        <v>0</v>
      </c>
      <c r="F36" s="64">
        <f>IF(AND('1 - 4 Hr Raw Data'!Q32="",'2 - 24 Hr Raw Data'!Q32=""),'1 - 4 Hr Raw Data'!J32,"")</f>
        <v>0</v>
      </c>
      <c r="G36" s="64">
        <f>IF(AND('1 - 4 Hr Raw Data'!Q32="",'2 - 24 Hr Raw Data'!Q32=""),'1 - 4 Hr Raw Data'!K32,"")</f>
        <v>0</v>
      </c>
      <c r="H36" s="65">
        <f>IF(AND('1 - 4 Hr Raw Data'!Q32="",'2 - 24 Hr Raw Data'!Q32=""),'1 - 4 Hr Raw Data'!L32,"")</f>
        <v>0</v>
      </c>
      <c r="I36" s="348">
        <f>IF(AND('1 - 4 Hr Raw Data'!Q32="",'2 - 24 Hr Raw Data'!Q32=""),'1 - 4 Hr Raw Data'!M32,"")</f>
        <v>0</v>
      </c>
      <c r="J36" s="194" t="e">
        <f>IF(AND('1 - 4 Hr Raw Data'!Q32="",'2 - 24 Hr Raw Data'!Q32=""),(F36/(E36))*100,"")</f>
        <v>#DIV/0!</v>
      </c>
      <c r="K36" s="65" t="e">
        <f ca="1">IF(AND('1 - 4 Hr Raw Data'!Q32="",'2 - 24 Hr Raw Data'!Q32=""),J36/$J$11,"")</f>
        <v>#DIV/0!</v>
      </c>
      <c r="L36" s="65" t="e">
        <f>IF(AND('1 - 4 Hr Raw Data'!Q32="",'2 - 24 Hr Raw Data'!Q32=""),(G36/(E36))*100,"")</f>
        <v>#DIV/0!</v>
      </c>
      <c r="M36" s="65" t="e">
        <f ca="1">IF(AND('1 - 4 Hr Raw Data'!Q32="",'2 - 24 Hr Raw Data'!Q32=""),L36/$L$11,"")</f>
        <v>#DIV/0!</v>
      </c>
      <c r="N36" s="65" t="e">
        <f ca="1">IF(AND('1 - 4 Hr Raw Data'!Q32="",'2 - 24 Hr Raw Data'!Q32=""),H36/$H$11,"")</f>
        <v>#DIV/0!</v>
      </c>
      <c r="O36" s="65" t="e">
        <f ca="1">IF(AND('1 - 4 Hr Raw Data'!Q32="",'2 - 24 Hr Raw Data'!Q32=""),I36/$I$11,"")</f>
        <v>#DIV/0!</v>
      </c>
      <c r="P36" s="66" t="e">
        <f>IF(AND('1 - 4 Hr Raw Data'!Q32="",'2 - 24 Hr Raw Data'!Q32=""),(E36/D36)*($S$4/1.042)*2,"")</f>
        <v>#DIV/0!</v>
      </c>
      <c r="Q36" s="67" t="e">
        <f>IF(AND('1 - 4 Hr Raw Data'!Q32="",'2 - 24 Hr Raw Data'!Q32=""),LOG(P36/S$6,2),"")</f>
        <v>#DIV/0!</v>
      </c>
      <c r="R36" s="68" t="e">
        <f ca="1">IF(AND('1 - 4 Hr Raw Data'!Q32="",'2 - 24 Hr Raw Data'!Q32=""),(P36/P$11)*100,"")</f>
        <v>#DIV/0!</v>
      </c>
      <c r="S36" s="68" t="e">
        <f ca="1">IF(AND('1 - 4 Hr Raw Data'!Q32="",'2 - 24 Hr Raw Data'!Q32=""),(P36-S$6)/(P$11-S$6)*100,"")</f>
        <v>#DIV/0!</v>
      </c>
      <c r="T36" s="69" t="e">
        <f ca="1">IF(AND('1 - 4 Hr Raw Data'!Q32="",'2 - 24 Hr Raw Data'!Q32=""),(Q36/Q$11)*100,"")</f>
        <v>#DIV/0!</v>
      </c>
      <c r="U36" s="253" t="str">
        <f>IF(AND('1 - 4 Hr Raw Data'!Q32&lt;&gt;"",'2 - 24 Hr Raw Data'!Q32=""),"4 Hour: "&amp;'1 - 4 Hr Raw Data'!Q32,IF(AND('1 - 4 Hr Raw Data'!Q32="",'2 - 24 Hr Raw Data'!Q32&lt;&gt;""),"24 Hour: "&amp;'2 - 24 Hr Raw Data'!Q32,IF(AND('1 - 4 Hr Raw Data'!Q32="",'2 - 24 Hr Raw Data'!Q32=""),"","4 Hour: "&amp;'1 - 4 Hr Raw Data'!Q32&amp;"; 24 Hour: "&amp;'2 - 24 Hr Raw Data'!Q32)))</f>
        <v/>
      </c>
      <c r="V36" s="70" t="b">
        <f t="shared" si="0"/>
        <v>0</v>
      </c>
    </row>
    <row r="37" spans="1:22" s="70" customFormat="1" ht="14" x14ac:dyDescent="0.15">
      <c r="A37" s="286" t="str">
        <f>IF('1 - 4 Hr Raw Data'!O33="","",'1 - 4 Hr Raw Data'!O33)</f>
        <v/>
      </c>
      <c r="B37" s="235"/>
      <c r="C37" s="239" t="str">
        <f>IF(A37="","",'1 - 4 Hr Raw Data'!P33)</f>
        <v/>
      </c>
      <c r="D37" s="138">
        <f>IF(AND('1 - 4 Hr Raw Data'!Q33="",'2 - 24 Hr Raw Data'!Q33=""),'1 - 4 Hr Raw Data'!B33,"")</f>
        <v>0</v>
      </c>
      <c r="E37" s="139">
        <f>IF(AND('1 - 4 Hr Raw Data'!Q33="",'2 - 24 Hr Raw Data'!Q33=""),'1 - 4 Hr Raw Data'!I33,"")</f>
        <v>0</v>
      </c>
      <c r="F37" s="64">
        <f>IF(AND('1 - 4 Hr Raw Data'!Q33="",'2 - 24 Hr Raw Data'!Q33=""),'1 - 4 Hr Raw Data'!J33,"")</f>
        <v>0</v>
      </c>
      <c r="G37" s="64">
        <f>IF(AND('1 - 4 Hr Raw Data'!Q33="",'2 - 24 Hr Raw Data'!Q33=""),'1 - 4 Hr Raw Data'!K33,"")</f>
        <v>0</v>
      </c>
      <c r="H37" s="65">
        <f>IF(AND('1 - 4 Hr Raw Data'!Q33="",'2 - 24 Hr Raw Data'!Q33=""),'1 - 4 Hr Raw Data'!L33,"")</f>
        <v>0</v>
      </c>
      <c r="I37" s="348">
        <f>IF(AND('1 - 4 Hr Raw Data'!Q33="",'2 - 24 Hr Raw Data'!Q33=""),'1 - 4 Hr Raw Data'!M33,"")</f>
        <v>0</v>
      </c>
      <c r="J37" s="194" t="e">
        <f>IF(AND('1 - 4 Hr Raw Data'!Q33="",'2 - 24 Hr Raw Data'!Q33=""),(F37/(E37))*100,"")</f>
        <v>#DIV/0!</v>
      </c>
      <c r="K37" s="65" t="e">
        <f ca="1">IF(AND('1 - 4 Hr Raw Data'!Q33="",'2 - 24 Hr Raw Data'!Q33=""),J37/$J$11,"")</f>
        <v>#DIV/0!</v>
      </c>
      <c r="L37" s="65" t="e">
        <f>IF(AND('1 - 4 Hr Raw Data'!Q33="",'2 - 24 Hr Raw Data'!Q33=""),(G37/(E37))*100,"")</f>
        <v>#DIV/0!</v>
      </c>
      <c r="M37" s="65" t="e">
        <f ca="1">IF(AND('1 - 4 Hr Raw Data'!Q33="",'2 - 24 Hr Raw Data'!Q33=""),L37/$L$11,"")</f>
        <v>#DIV/0!</v>
      </c>
      <c r="N37" s="65" t="e">
        <f ca="1">IF(AND('1 - 4 Hr Raw Data'!Q33="",'2 - 24 Hr Raw Data'!Q33=""),H37/$H$11,"")</f>
        <v>#DIV/0!</v>
      </c>
      <c r="O37" s="65" t="e">
        <f ca="1">IF(AND('1 - 4 Hr Raw Data'!Q33="",'2 - 24 Hr Raw Data'!Q33=""),I37/$I$11,"")</f>
        <v>#DIV/0!</v>
      </c>
      <c r="P37" s="66" t="e">
        <f>IF(AND('1 - 4 Hr Raw Data'!Q33="",'2 - 24 Hr Raw Data'!Q33=""),(E37/D37)*($S$4/1.042)*2,"")</f>
        <v>#DIV/0!</v>
      </c>
      <c r="Q37" s="67" t="e">
        <f>IF(AND('1 - 4 Hr Raw Data'!Q33="",'2 - 24 Hr Raw Data'!Q33=""),LOG(P37/S$6,2),"")</f>
        <v>#DIV/0!</v>
      </c>
      <c r="R37" s="68" t="e">
        <f ca="1">IF(AND('1 - 4 Hr Raw Data'!Q33="",'2 - 24 Hr Raw Data'!Q33=""),(P37/P$11)*100,"")</f>
        <v>#DIV/0!</v>
      </c>
      <c r="S37" s="68" t="e">
        <f ca="1">IF(AND('1 - 4 Hr Raw Data'!Q33="",'2 - 24 Hr Raw Data'!Q33=""),(P37-S$6)/(P$11-S$6)*100,"")</f>
        <v>#DIV/0!</v>
      </c>
      <c r="T37" s="69" t="e">
        <f ca="1">IF(AND('1 - 4 Hr Raw Data'!Q33="",'2 - 24 Hr Raw Data'!Q33=""),(Q37/Q$11)*100,"")</f>
        <v>#DIV/0!</v>
      </c>
      <c r="U37" s="253" t="str">
        <f>IF(AND('1 - 4 Hr Raw Data'!Q33&lt;&gt;"",'2 - 24 Hr Raw Data'!Q33=""),"4 Hour: "&amp;'1 - 4 Hr Raw Data'!Q33,IF(AND('1 - 4 Hr Raw Data'!Q33="",'2 - 24 Hr Raw Data'!Q33&lt;&gt;""),"24 Hour: "&amp;'2 - 24 Hr Raw Data'!Q33,IF(AND('1 - 4 Hr Raw Data'!Q33="",'2 - 24 Hr Raw Data'!Q33=""),"","4 Hour: "&amp;'1 - 4 Hr Raw Data'!Q33&amp;"; 24 Hour: "&amp;'2 - 24 Hr Raw Data'!Q33)))</f>
        <v/>
      </c>
      <c r="V37" s="70" t="b">
        <f t="shared" si="0"/>
        <v>0</v>
      </c>
    </row>
    <row r="38" spans="1:22" s="70" customFormat="1" ht="14" x14ac:dyDescent="0.15">
      <c r="A38" s="286" t="str">
        <f>IF('1 - 4 Hr Raw Data'!O34="","",'1 - 4 Hr Raw Data'!O34)</f>
        <v/>
      </c>
      <c r="B38" s="235"/>
      <c r="C38" s="239" t="str">
        <f>IF(A38="","",'1 - 4 Hr Raw Data'!P34)</f>
        <v/>
      </c>
      <c r="D38" s="138">
        <f>IF(AND('1 - 4 Hr Raw Data'!Q34="",'2 - 24 Hr Raw Data'!Q34=""),'1 - 4 Hr Raw Data'!B34,"")</f>
        <v>0</v>
      </c>
      <c r="E38" s="139">
        <f>IF(AND('1 - 4 Hr Raw Data'!Q34="",'2 - 24 Hr Raw Data'!Q34=""),'1 - 4 Hr Raw Data'!I34,"")</f>
        <v>0</v>
      </c>
      <c r="F38" s="64">
        <f>IF(AND('1 - 4 Hr Raw Data'!Q34="",'2 - 24 Hr Raw Data'!Q34=""),'1 - 4 Hr Raw Data'!J34,"")</f>
        <v>0</v>
      </c>
      <c r="G38" s="64">
        <f>IF(AND('1 - 4 Hr Raw Data'!Q34="",'2 - 24 Hr Raw Data'!Q34=""),'1 - 4 Hr Raw Data'!K34,"")</f>
        <v>0</v>
      </c>
      <c r="H38" s="65">
        <f>IF(AND('1 - 4 Hr Raw Data'!Q34="",'2 - 24 Hr Raw Data'!Q34=""),'1 - 4 Hr Raw Data'!L34,"")</f>
        <v>0</v>
      </c>
      <c r="I38" s="348">
        <f>IF(AND('1 - 4 Hr Raw Data'!Q34="",'2 - 24 Hr Raw Data'!Q34=""),'1 - 4 Hr Raw Data'!M34,"")</f>
        <v>0</v>
      </c>
      <c r="J38" s="194" t="e">
        <f>IF(AND('1 - 4 Hr Raw Data'!Q34="",'2 - 24 Hr Raw Data'!Q34=""),(F38/(E38))*100,"")</f>
        <v>#DIV/0!</v>
      </c>
      <c r="K38" s="65" t="e">
        <f ca="1">IF(AND('1 - 4 Hr Raw Data'!Q34="",'2 - 24 Hr Raw Data'!Q34=""),J38/$J$11,"")</f>
        <v>#DIV/0!</v>
      </c>
      <c r="L38" s="65" t="e">
        <f>IF(AND('1 - 4 Hr Raw Data'!Q34="",'2 - 24 Hr Raw Data'!Q34=""),(G38/(E38))*100,"")</f>
        <v>#DIV/0!</v>
      </c>
      <c r="M38" s="65" t="e">
        <f ca="1">IF(AND('1 - 4 Hr Raw Data'!Q34="",'2 - 24 Hr Raw Data'!Q34=""),L38/$L$11,"")</f>
        <v>#DIV/0!</v>
      </c>
      <c r="N38" s="65" t="e">
        <f ca="1">IF(AND('1 - 4 Hr Raw Data'!Q34="",'2 - 24 Hr Raw Data'!Q34=""),H38/$H$11,"")</f>
        <v>#DIV/0!</v>
      </c>
      <c r="O38" s="65" t="e">
        <f ca="1">IF(AND('1 - 4 Hr Raw Data'!Q34="",'2 - 24 Hr Raw Data'!Q34=""),I38/$I$11,"")</f>
        <v>#DIV/0!</v>
      </c>
      <c r="P38" s="66" t="e">
        <f>IF(AND('1 - 4 Hr Raw Data'!Q34="",'2 - 24 Hr Raw Data'!Q34=""),(E38/D38)*($S$4/1.042)*2,"")</f>
        <v>#DIV/0!</v>
      </c>
      <c r="Q38" s="67" t="e">
        <f>IF(AND('1 - 4 Hr Raw Data'!Q34="",'2 - 24 Hr Raw Data'!Q34=""),LOG(P38/S$6,2),"")</f>
        <v>#DIV/0!</v>
      </c>
      <c r="R38" s="68" t="e">
        <f ca="1">IF(AND('1 - 4 Hr Raw Data'!Q34="",'2 - 24 Hr Raw Data'!Q34=""),(P38/P$11)*100,"")</f>
        <v>#DIV/0!</v>
      </c>
      <c r="S38" s="68" t="e">
        <f ca="1">IF(AND('1 - 4 Hr Raw Data'!Q34="",'2 - 24 Hr Raw Data'!Q34=""),(P38-S$6)/(P$11-S$6)*100,"")</f>
        <v>#DIV/0!</v>
      </c>
      <c r="T38" s="69" t="e">
        <f ca="1">IF(AND('1 - 4 Hr Raw Data'!Q34="",'2 - 24 Hr Raw Data'!Q34=""),(Q38/Q$11)*100,"")</f>
        <v>#DIV/0!</v>
      </c>
      <c r="U38" s="253" t="str">
        <f>IF(AND('1 - 4 Hr Raw Data'!Q34&lt;&gt;"",'2 - 24 Hr Raw Data'!Q34=""),"4 Hour: "&amp;'1 - 4 Hr Raw Data'!Q34,IF(AND('1 - 4 Hr Raw Data'!Q34="",'2 - 24 Hr Raw Data'!Q34&lt;&gt;""),"24 Hour: "&amp;'2 - 24 Hr Raw Data'!Q34,IF(AND('1 - 4 Hr Raw Data'!Q34="",'2 - 24 Hr Raw Data'!Q34=""),"","4 Hour: "&amp;'1 - 4 Hr Raw Data'!Q34&amp;"; 24 Hour: "&amp;'2 - 24 Hr Raw Data'!Q34)))</f>
        <v/>
      </c>
      <c r="V38" s="70" t="b">
        <f t="shared" si="0"/>
        <v>0</v>
      </c>
    </row>
    <row r="39" spans="1:22" s="70" customFormat="1" ht="14" x14ac:dyDescent="0.15">
      <c r="A39" s="286" t="str">
        <f>IF('1 - 4 Hr Raw Data'!O35="","",'1 - 4 Hr Raw Data'!O35)</f>
        <v/>
      </c>
      <c r="B39" s="235"/>
      <c r="C39" s="239" t="str">
        <f>IF(A39="","",'1 - 4 Hr Raw Data'!P35)</f>
        <v/>
      </c>
      <c r="D39" s="138">
        <f>IF(AND('1 - 4 Hr Raw Data'!Q35="",'2 - 24 Hr Raw Data'!Q35=""),'1 - 4 Hr Raw Data'!B35,"")</f>
        <v>0</v>
      </c>
      <c r="E39" s="139">
        <f>IF(AND('1 - 4 Hr Raw Data'!Q35="",'2 - 24 Hr Raw Data'!Q35=""),'1 - 4 Hr Raw Data'!I35,"")</f>
        <v>0</v>
      </c>
      <c r="F39" s="64">
        <f>IF(AND('1 - 4 Hr Raw Data'!Q35="",'2 - 24 Hr Raw Data'!Q35=""),'1 - 4 Hr Raw Data'!J35,"")</f>
        <v>0</v>
      </c>
      <c r="G39" s="64">
        <f>IF(AND('1 - 4 Hr Raw Data'!Q35="",'2 - 24 Hr Raw Data'!Q35=""),'1 - 4 Hr Raw Data'!K35,"")</f>
        <v>0</v>
      </c>
      <c r="H39" s="65">
        <f>IF(AND('1 - 4 Hr Raw Data'!Q35="",'2 - 24 Hr Raw Data'!Q35=""),'1 - 4 Hr Raw Data'!L35,"")</f>
        <v>0</v>
      </c>
      <c r="I39" s="348">
        <f>IF(AND('1 - 4 Hr Raw Data'!Q35="",'2 - 24 Hr Raw Data'!Q35=""),'1 - 4 Hr Raw Data'!M35,"")</f>
        <v>0</v>
      </c>
      <c r="J39" s="194" t="e">
        <f>IF(AND('1 - 4 Hr Raw Data'!Q35="",'2 - 24 Hr Raw Data'!Q35=""),(F39/(E39))*100,"")</f>
        <v>#DIV/0!</v>
      </c>
      <c r="K39" s="65" t="e">
        <f ca="1">IF(AND('1 - 4 Hr Raw Data'!Q35="",'2 - 24 Hr Raw Data'!Q35=""),J39/$J$11,"")</f>
        <v>#DIV/0!</v>
      </c>
      <c r="L39" s="65" t="e">
        <f>IF(AND('1 - 4 Hr Raw Data'!Q35="",'2 - 24 Hr Raw Data'!Q35=""),(G39/(E39))*100,"")</f>
        <v>#DIV/0!</v>
      </c>
      <c r="M39" s="65" t="e">
        <f ca="1">IF(AND('1 - 4 Hr Raw Data'!Q35="",'2 - 24 Hr Raw Data'!Q35=""),L39/$L$11,"")</f>
        <v>#DIV/0!</v>
      </c>
      <c r="N39" s="65" t="e">
        <f ca="1">IF(AND('1 - 4 Hr Raw Data'!Q35="",'2 - 24 Hr Raw Data'!Q35=""),H39/$H$11,"")</f>
        <v>#DIV/0!</v>
      </c>
      <c r="O39" s="65" t="e">
        <f ca="1">IF(AND('1 - 4 Hr Raw Data'!Q35="",'2 - 24 Hr Raw Data'!Q35=""),I39/$I$11,"")</f>
        <v>#DIV/0!</v>
      </c>
      <c r="P39" s="66" t="e">
        <f>IF(AND('1 - 4 Hr Raw Data'!Q35="",'2 - 24 Hr Raw Data'!Q35=""),(E39/D39)*($S$4/1.042)*2,"")</f>
        <v>#DIV/0!</v>
      </c>
      <c r="Q39" s="67" t="e">
        <f>IF(AND('1 - 4 Hr Raw Data'!Q35="",'2 - 24 Hr Raw Data'!Q35=""),LOG(P39/S$6,2),"")</f>
        <v>#DIV/0!</v>
      </c>
      <c r="R39" s="68" t="e">
        <f ca="1">IF(AND('1 - 4 Hr Raw Data'!Q35="",'2 - 24 Hr Raw Data'!Q35=""),(P39/P$11)*100,"")</f>
        <v>#DIV/0!</v>
      </c>
      <c r="S39" s="68" t="e">
        <f ca="1">IF(AND('1 - 4 Hr Raw Data'!Q35="",'2 - 24 Hr Raw Data'!Q35=""),(P39-S$6)/(P$11-S$6)*100,"")</f>
        <v>#DIV/0!</v>
      </c>
      <c r="T39" s="69" t="e">
        <f ca="1">IF(AND('1 - 4 Hr Raw Data'!Q35="",'2 - 24 Hr Raw Data'!Q35=""),(Q39/Q$11)*100,"")</f>
        <v>#DIV/0!</v>
      </c>
      <c r="U39" s="253" t="str">
        <f>IF(AND('1 - 4 Hr Raw Data'!Q35&lt;&gt;"",'2 - 24 Hr Raw Data'!Q35=""),"4 Hour: "&amp;'1 - 4 Hr Raw Data'!Q35,IF(AND('1 - 4 Hr Raw Data'!Q35="",'2 - 24 Hr Raw Data'!Q35&lt;&gt;""),"24 Hour: "&amp;'2 - 24 Hr Raw Data'!Q35,IF(AND('1 - 4 Hr Raw Data'!Q35="",'2 - 24 Hr Raw Data'!Q35=""),"","4 Hour: "&amp;'1 - 4 Hr Raw Data'!Q35&amp;"; 24 Hour: "&amp;'2 - 24 Hr Raw Data'!Q35)))</f>
        <v/>
      </c>
      <c r="V39" s="70" t="b">
        <f t="shared" si="0"/>
        <v>0</v>
      </c>
    </row>
    <row r="40" spans="1:22" s="70" customFormat="1" ht="14" x14ac:dyDescent="0.15">
      <c r="A40" s="286" t="str">
        <f>IF('1 - 4 Hr Raw Data'!O36="","",'1 - 4 Hr Raw Data'!O36)</f>
        <v/>
      </c>
      <c r="B40" s="235"/>
      <c r="C40" s="239" t="str">
        <f>IF(A40="","",'1 - 4 Hr Raw Data'!P36)</f>
        <v/>
      </c>
      <c r="D40" s="138">
        <f>IF(AND('1 - 4 Hr Raw Data'!Q36="",'2 - 24 Hr Raw Data'!Q36=""),'1 - 4 Hr Raw Data'!B36,"")</f>
        <v>0</v>
      </c>
      <c r="E40" s="139">
        <f>IF(AND('1 - 4 Hr Raw Data'!Q36="",'2 - 24 Hr Raw Data'!Q36=""),'1 - 4 Hr Raw Data'!I36,"")</f>
        <v>0</v>
      </c>
      <c r="F40" s="64">
        <f>IF(AND('1 - 4 Hr Raw Data'!Q36="",'2 - 24 Hr Raw Data'!Q36=""),'1 - 4 Hr Raw Data'!J36,"")</f>
        <v>0</v>
      </c>
      <c r="G40" s="64">
        <f>IF(AND('1 - 4 Hr Raw Data'!Q36="",'2 - 24 Hr Raw Data'!Q36=""),'1 - 4 Hr Raw Data'!K36,"")</f>
        <v>0</v>
      </c>
      <c r="H40" s="65">
        <f>IF(AND('1 - 4 Hr Raw Data'!Q36="",'2 - 24 Hr Raw Data'!Q36=""),'1 - 4 Hr Raw Data'!L36,"")</f>
        <v>0</v>
      </c>
      <c r="I40" s="348">
        <f>IF(AND('1 - 4 Hr Raw Data'!Q36="",'2 - 24 Hr Raw Data'!Q36=""),'1 - 4 Hr Raw Data'!M36,"")</f>
        <v>0</v>
      </c>
      <c r="J40" s="194" t="e">
        <f>IF(AND('1 - 4 Hr Raw Data'!Q36="",'2 - 24 Hr Raw Data'!Q36=""),(F40/(E40))*100,"")</f>
        <v>#DIV/0!</v>
      </c>
      <c r="K40" s="65" t="e">
        <f ca="1">IF(AND('1 - 4 Hr Raw Data'!Q36="",'2 - 24 Hr Raw Data'!Q36=""),J40/$J$11,"")</f>
        <v>#DIV/0!</v>
      </c>
      <c r="L40" s="65" t="e">
        <f>IF(AND('1 - 4 Hr Raw Data'!Q36="",'2 - 24 Hr Raw Data'!Q36=""),(G40/(E40))*100,"")</f>
        <v>#DIV/0!</v>
      </c>
      <c r="M40" s="65" t="e">
        <f ca="1">IF(AND('1 - 4 Hr Raw Data'!Q36="",'2 - 24 Hr Raw Data'!Q36=""),L40/$L$11,"")</f>
        <v>#DIV/0!</v>
      </c>
      <c r="N40" s="65" t="e">
        <f ca="1">IF(AND('1 - 4 Hr Raw Data'!Q36="",'2 - 24 Hr Raw Data'!Q36=""),H40/$H$11,"")</f>
        <v>#DIV/0!</v>
      </c>
      <c r="O40" s="65" t="e">
        <f ca="1">IF(AND('1 - 4 Hr Raw Data'!Q36="",'2 - 24 Hr Raw Data'!Q36=""),I40/$I$11,"")</f>
        <v>#DIV/0!</v>
      </c>
      <c r="P40" s="66" t="e">
        <f>IF(AND('1 - 4 Hr Raw Data'!Q36="",'2 - 24 Hr Raw Data'!Q36=""),(E40/D40)*($S$4/1.042)*2,"")</f>
        <v>#DIV/0!</v>
      </c>
      <c r="Q40" s="67" t="e">
        <f>IF(AND('1 - 4 Hr Raw Data'!Q36="",'2 - 24 Hr Raw Data'!Q36=""),LOG(P40/S$6,2),"")</f>
        <v>#DIV/0!</v>
      </c>
      <c r="R40" s="68" t="e">
        <f ca="1">IF(AND('1 - 4 Hr Raw Data'!Q36="",'2 - 24 Hr Raw Data'!Q36=""),(P40/P$11)*100,"")</f>
        <v>#DIV/0!</v>
      </c>
      <c r="S40" s="68" t="e">
        <f ca="1">IF(AND('1 - 4 Hr Raw Data'!Q36="",'2 - 24 Hr Raw Data'!Q36=""),(P40-S$6)/(P$11-S$6)*100,"")</f>
        <v>#DIV/0!</v>
      </c>
      <c r="T40" s="69" t="e">
        <f ca="1">IF(AND('1 - 4 Hr Raw Data'!Q36="",'2 - 24 Hr Raw Data'!Q36=""),(Q40/Q$11)*100,"")</f>
        <v>#DIV/0!</v>
      </c>
      <c r="U40" s="253" t="str">
        <f>IF(AND('1 - 4 Hr Raw Data'!Q36&lt;&gt;"",'2 - 24 Hr Raw Data'!Q36=""),"4 Hour: "&amp;'1 - 4 Hr Raw Data'!Q36,IF(AND('1 - 4 Hr Raw Data'!Q36="",'2 - 24 Hr Raw Data'!Q36&lt;&gt;""),"24 Hour: "&amp;'2 - 24 Hr Raw Data'!Q36,IF(AND('1 - 4 Hr Raw Data'!Q36="",'2 - 24 Hr Raw Data'!Q36=""),"","4 Hour: "&amp;'1 - 4 Hr Raw Data'!Q36&amp;"; 24 Hour: "&amp;'2 - 24 Hr Raw Data'!Q36)))</f>
        <v/>
      </c>
      <c r="V40" s="70" t="b">
        <f t="shared" si="0"/>
        <v>0</v>
      </c>
    </row>
    <row r="41" spans="1:22" s="70" customFormat="1" ht="14" x14ac:dyDescent="0.15">
      <c r="A41" s="286" t="str">
        <f>IF('1 - 4 Hr Raw Data'!O37="","",'1 - 4 Hr Raw Data'!O37)</f>
        <v/>
      </c>
      <c r="B41" s="235"/>
      <c r="C41" s="239" t="str">
        <f>IF(A41="","",'1 - 4 Hr Raw Data'!P37)</f>
        <v/>
      </c>
      <c r="D41" s="138">
        <f>IF(AND('1 - 4 Hr Raw Data'!Q37="",'2 - 24 Hr Raw Data'!Q37=""),'1 - 4 Hr Raw Data'!B37,"")</f>
        <v>0</v>
      </c>
      <c r="E41" s="139">
        <f>IF(AND('1 - 4 Hr Raw Data'!Q37="",'2 - 24 Hr Raw Data'!Q37=""),'1 - 4 Hr Raw Data'!I37,"")</f>
        <v>0</v>
      </c>
      <c r="F41" s="64">
        <f>IF(AND('1 - 4 Hr Raw Data'!Q37="",'2 - 24 Hr Raw Data'!Q37=""),'1 - 4 Hr Raw Data'!J37,"")</f>
        <v>0</v>
      </c>
      <c r="G41" s="64">
        <f>IF(AND('1 - 4 Hr Raw Data'!Q37="",'2 - 24 Hr Raw Data'!Q37=""),'1 - 4 Hr Raw Data'!K37,"")</f>
        <v>0</v>
      </c>
      <c r="H41" s="65">
        <f>IF(AND('1 - 4 Hr Raw Data'!Q37="",'2 - 24 Hr Raw Data'!Q37=""),'1 - 4 Hr Raw Data'!L37,"")</f>
        <v>0</v>
      </c>
      <c r="I41" s="348">
        <f>IF(AND('1 - 4 Hr Raw Data'!Q37="",'2 - 24 Hr Raw Data'!Q37=""),'1 - 4 Hr Raw Data'!M37,"")</f>
        <v>0</v>
      </c>
      <c r="J41" s="194" t="e">
        <f>IF(AND('1 - 4 Hr Raw Data'!Q37="",'2 - 24 Hr Raw Data'!Q37=""),(F41/(E41))*100,"")</f>
        <v>#DIV/0!</v>
      </c>
      <c r="K41" s="65" t="e">
        <f ca="1">IF(AND('1 - 4 Hr Raw Data'!Q37="",'2 - 24 Hr Raw Data'!Q37=""),J41/$J$11,"")</f>
        <v>#DIV/0!</v>
      </c>
      <c r="L41" s="65" t="e">
        <f>IF(AND('1 - 4 Hr Raw Data'!Q37="",'2 - 24 Hr Raw Data'!Q37=""),(G41/(E41))*100,"")</f>
        <v>#DIV/0!</v>
      </c>
      <c r="M41" s="65" t="e">
        <f ca="1">IF(AND('1 - 4 Hr Raw Data'!Q37="",'2 - 24 Hr Raw Data'!Q37=""),L41/$L$11,"")</f>
        <v>#DIV/0!</v>
      </c>
      <c r="N41" s="65" t="e">
        <f ca="1">IF(AND('1 - 4 Hr Raw Data'!Q37="",'2 - 24 Hr Raw Data'!Q37=""),H41/$H$11,"")</f>
        <v>#DIV/0!</v>
      </c>
      <c r="O41" s="65" t="e">
        <f ca="1">IF(AND('1 - 4 Hr Raw Data'!Q37="",'2 - 24 Hr Raw Data'!Q37=""),I41/$I$11,"")</f>
        <v>#DIV/0!</v>
      </c>
      <c r="P41" s="66" t="e">
        <f>IF(AND('1 - 4 Hr Raw Data'!Q37="",'2 - 24 Hr Raw Data'!Q37=""),(E41/D41)*($S$4/1.042)*2,"")</f>
        <v>#DIV/0!</v>
      </c>
      <c r="Q41" s="67" t="e">
        <f>IF(AND('1 - 4 Hr Raw Data'!Q37="",'2 - 24 Hr Raw Data'!Q37=""),LOG(P41/S$6,2),"")</f>
        <v>#DIV/0!</v>
      </c>
      <c r="R41" s="68" t="e">
        <f ca="1">IF(AND('1 - 4 Hr Raw Data'!Q37="",'2 - 24 Hr Raw Data'!Q37=""),(P41/P$11)*100,"")</f>
        <v>#DIV/0!</v>
      </c>
      <c r="S41" s="68" t="e">
        <f ca="1">IF(AND('1 - 4 Hr Raw Data'!Q37="",'2 - 24 Hr Raw Data'!Q37=""),(P41-S$6)/(P$11-S$6)*100,"")</f>
        <v>#DIV/0!</v>
      </c>
      <c r="T41" s="69" t="e">
        <f ca="1">IF(AND('1 - 4 Hr Raw Data'!Q37="",'2 - 24 Hr Raw Data'!Q37=""),(Q41/Q$11)*100,"")</f>
        <v>#DIV/0!</v>
      </c>
      <c r="U41" s="253" t="str">
        <f>IF(AND('1 - 4 Hr Raw Data'!Q37&lt;&gt;"",'2 - 24 Hr Raw Data'!Q37=""),"4 Hour: "&amp;'1 - 4 Hr Raw Data'!Q37,IF(AND('1 - 4 Hr Raw Data'!Q37="",'2 - 24 Hr Raw Data'!Q37&lt;&gt;""),"24 Hour: "&amp;'2 - 24 Hr Raw Data'!Q37,IF(AND('1 - 4 Hr Raw Data'!Q37="",'2 - 24 Hr Raw Data'!Q37=""),"","4 Hour: "&amp;'1 - 4 Hr Raw Data'!Q37&amp;"; 24 Hour: "&amp;'2 - 24 Hr Raw Data'!Q37)))</f>
        <v/>
      </c>
      <c r="V41" s="70" t="b">
        <f t="shared" si="0"/>
        <v>0</v>
      </c>
    </row>
    <row r="42" spans="1:22" s="70" customFormat="1" ht="14" x14ac:dyDescent="0.15">
      <c r="A42" s="286" t="str">
        <f>IF('1 - 4 Hr Raw Data'!O38="","",'1 - 4 Hr Raw Data'!O38)</f>
        <v/>
      </c>
      <c r="B42" s="235"/>
      <c r="C42" s="239" t="str">
        <f>IF(A42="","",'1 - 4 Hr Raw Data'!P38)</f>
        <v/>
      </c>
      <c r="D42" s="138">
        <f>IF(AND('1 - 4 Hr Raw Data'!Q38="",'2 - 24 Hr Raw Data'!Q38=""),'1 - 4 Hr Raw Data'!B38,"")</f>
        <v>0</v>
      </c>
      <c r="E42" s="139">
        <f>IF(AND('1 - 4 Hr Raw Data'!Q38="",'2 - 24 Hr Raw Data'!Q38=""),'1 - 4 Hr Raw Data'!I38,"")</f>
        <v>0</v>
      </c>
      <c r="F42" s="64">
        <f>IF(AND('1 - 4 Hr Raw Data'!Q38="",'2 - 24 Hr Raw Data'!Q38=""),'1 - 4 Hr Raw Data'!J38,"")</f>
        <v>0</v>
      </c>
      <c r="G42" s="64">
        <f>IF(AND('1 - 4 Hr Raw Data'!Q38="",'2 - 24 Hr Raw Data'!Q38=""),'1 - 4 Hr Raw Data'!K38,"")</f>
        <v>0</v>
      </c>
      <c r="H42" s="65">
        <f>IF(AND('1 - 4 Hr Raw Data'!Q38="",'2 - 24 Hr Raw Data'!Q38=""),'1 - 4 Hr Raw Data'!L38,"")</f>
        <v>0</v>
      </c>
      <c r="I42" s="348">
        <f>IF(AND('1 - 4 Hr Raw Data'!Q38="",'2 - 24 Hr Raw Data'!Q38=""),'1 - 4 Hr Raw Data'!M38,"")</f>
        <v>0</v>
      </c>
      <c r="J42" s="194" t="e">
        <f>IF(AND('1 - 4 Hr Raw Data'!Q38="",'2 - 24 Hr Raw Data'!Q38=""),(F42/(E42))*100,"")</f>
        <v>#DIV/0!</v>
      </c>
      <c r="K42" s="65" t="e">
        <f ca="1">IF(AND('1 - 4 Hr Raw Data'!Q38="",'2 - 24 Hr Raw Data'!Q38=""),J42/$J$11,"")</f>
        <v>#DIV/0!</v>
      </c>
      <c r="L42" s="65" t="e">
        <f>IF(AND('1 - 4 Hr Raw Data'!Q38="",'2 - 24 Hr Raw Data'!Q38=""),(G42/(E42))*100,"")</f>
        <v>#DIV/0!</v>
      </c>
      <c r="M42" s="65" t="e">
        <f ca="1">IF(AND('1 - 4 Hr Raw Data'!Q38="",'2 - 24 Hr Raw Data'!Q38=""),L42/$L$11,"")</f>
        <v>#DIV/0!</v>
      </c>
      <c r="N42" s="65" t="e">
        <f ca="1">IF(AND('1 - 4 Hr Raw Data'!Q38="",'2 - 24 Hr Raw Data'!Q38=""),H42/$H$11,"")</f>
        <v>#DIV/0!</v>
      </c>
      <c r="O42" s="65" t="e">
        <f ca="1">IF(AND('1 - 4 Hr Raw Data'!Q38="",'2 - 24 Hr Raw Data'!Q38=""),I42/$I$11,"")</f>
        <v>#DIV/0!</v>
      </c>
      <c r="P42" s="66" t="e">
        <f>IF(AND('1 - 4 Hr Raw Data'!Q38="",'2 - 24 Hr Raw Data'!Q38=""),(E42/D42)*($S$4/1.042)*2,"")</f>
        <v>#DIV/0!</v>
      </c>
      <c r="Q42" s="67" t="e">
        <f>IF(AND('1 - 4 Hr Raw Data'!Q38="",'2 - 24 Hr Raw Data'!Q38=""),LOG(P42/S$6,2),"")</f>
        <v>#DIV/0!</v>
      </c>
      <c r="R42" s="68" t="e">
        <f ca="1">IF(AND('1 - 4 Hr Raw Data'!Q38="",'2 - 24 Hr Raw Data'!Q38=""),(P42/P$11)*100,"")</f>
        <v>#DIV/0!</v>
      </c>
      <c r="S42" s="68" t="e">
        <f ca="1">IF(AND('1 - 4 Hr Raw Data'!Q38="",'2 - 24 Hr Raw Data'!Q38=""),(P42-S$6)/(P$11-S$6)*100,"")</f>
        <v>#DIV/0!</v>
      </c>
      <c r="T42" s="69" t="e">
        <f ca="1">IF(AND('1 - 4 Hr Raw Data'!Q38="",'2 - 24 Hr Raw Data'!Q38=""),(Q42/Q$11)*100,"")</f>
        <v>#DIV/0!</v>
      </c>
      <c r="U42" s="253" t="str">
        <f>IF(AND('1 - 4 Hr Raw Data'!Q38&lt;&gt;"",'2 - 24 Hr Raw Data'!Q38=""),"4 Hour: "&amp;'1 - 4 Hr Raw Data'!Q38,IF(AND('1 - 4 Hr Raw Data'!Q38="",'2 - 24 Hr Raw Data'!Q38&lt;&gt;""),"24 Hour: "&amp;'2 - 24 Hr Raw Data'!Q38,IF(AND('1 - 4 Hr Raw Data'!Q38="",'2 - 24 Hr Raw Data'!Q38=""),"","4 Hour: "&amp;'1 - 4 Hr Raw Data'!Q38&amp;"; 24 Hour: "&amp;'2 - 24 Hr Raw Data'!Q38)))</f>
        <v/>
      </c>
      <c r="V42" s="70" t="b">
        <f t="shared" si="0"/>
        <v>0</v>
      </c>
    </row>
    <row r="43" spans="1:22" s="70" customFormat="1" ht="14" x14ac:dyDescent="0.15">
      <c r="A43" s="286" t="str">
        <f>IF('1 - 4 Hr Raw Data'!O39="","",'1 - 4 Hr Raw Data'!O39)</f>
        <v/>
      </c>
      <c r="B43" s="235"/>
      <c r="C43" s="239" t="str">
        <f>IF(A43="","",'1 - 4 Hr Raw Data'!P39)</f>
        <v/>
      </c>
      <c r="D43" s="138">
        <f>IF(AND('1 - 4 Hr Raw Data'!Q39="",'2 - 24 Hr Raw Data'!Q39=""),'1 - 4 Hr Raw Data'!B39,"")</f>
        <v>0</v>
      </c>
      <c r="E43" s="139">
        <f>IF(AND('1 - 4 Hr Raw Data'!Q39="",'2 - 24 Hr Raw Data'!Q39=""),'1 - 4 Hr Raw Data'!I39,"")</f>
        <v>0</v>
      </c>
      <c r="F43" s="64">
        <f>IF(AND('1 - 4 Hr Raw Data'!Q39="",'2 - 24 Hr Raw Data'!Q39=""),'1 - 4 Hr Raw Data'!J39,"")</f>
        <v>0</v>
      </c>
      <c r="G43" s="64">
        <f>IF(AND('1 - 4 Hr Raw Data'!Q39="",'2 - 24 Hr Raw Data'!Q39=""),'1 - 4 Hr Raw Data'!K39,"")</f>
        <v>0</v>
      </c>
      <c r="H43" s="65">
        <f>IF(AND('1 - 4 Hr Raw Data'!Q39="",'2 - 24 Hr Raw Data'!Q39=""),'1 - 4 Hr Raw Data'!L39,"")</f>
        <v>0</v>
      </c>
      <c r="I43" s="348">
        <f>IF(AND('1 - 4 Hr Raw Data'!Q39="",'2 - 24 Hr Raw Data'!Q39=""),'1 - 4 Hr Raw Data'!M39,"")</f>
        <v>0</v>
      </c>
      <c r="J43" s="194" t="e">
        <f>IF(AND('1 - 4 Hr Raw Data'!Q39="",'2 - 24 Hr Raw Data'!Q39=""),(F43/(E43))*100,"")</f>
        <v>#DIV/0!</v>
      </c>
      <c r="K43" s="65" t="e">
        <f ca="1">IF(AND('1 - 4 Hr Raw Data'!Q39="",'2 - 24 Hr Raw Data'!Q39=""),J43/$J$11,"")</f>
        <v>#DIV/0!</v>
      </c>
      <c r="L43" s="65" t="e">
        <f>IF(AND('1 - 4 Hr Raw Data'!Q39="",'2 - 24 Hr Raw Data'!Q39=""),(G43/(E43))*100,"")</f>
        <v>#DIV/0!</v>
      </c>
      <c r="M43" s="65" t="e">
        <f ca="1">IF(AND('1 - 4 Hr Raw Data'!Q39="",'2 - 24 Hr Raw Data'!Q39=""),L43/$L$11,"")</f>
        <v>#DIV/0!</v>
      </c>
      <c r="N43" s="65" t="e">
        <f ca="1">IF(AND('1 - 4 Hr Raw Data'!Q39="",'2 - 24 Hr Raw Data'!Q39=""),H43/$H$11,"")</f>
        <v>#DIV/0!</v>
      </c>
      <c r="O43" s="65" t="e">
        <f ca="1">IF(AND('1 - 4 Hr Raw Data'!Q39="",'2 - 24 Hr Raw Data'!Q39=""),I43/$I$11,"")</f>
        <v>#DIV/0!</v>
      </c>
      <c r="P43" s="66" t="e">
        <f>IF(AND('1 - 4 Hr Raw Data'!Q39="",'2 - 24 Hr Raw Data'!Q39=""),(E43/D43)*($S$4/1.042)*2,"")</f>
        <v>#DIV/0!</v>
      </c>
      <c r="Q43" s="67" t="e">
        <f>IF(AND('1 - 4 Hr Raw Data'!Q39="",'2 - 24 Hr Raw Data'!Q39=""),LOG(P43/S$6,2),"")</f>
        <v>#DIV/0!</v>
      </c>
      <c r="R43" s="68" t="e">
        <f ca="1">IF(AND('1 - 4 Hr Raw Data'!Q39="",'2 - 24 Hr Raw Data'!Q39=""),(P43/P$11)*100,"")</f>
        <v>#DIV/0!</v>
      </c>
      <c r="S43" s="68" t="e">
        <f ca="1">IF(AND('1 - 4 Hr Raw Data'!Q39="",'2 - 24 Hr Raw Data'!Q39=""),(P43-S$6)/(P$11-S$6)*100,"")</f>
        <v>#DIV/0!</v>
      </c>
      <c r="T43" s="69" t="e">
        <f ca="1">IF(AND('1 - 4 Hr Raw Data'!Q39="",'2 - 24 Hr Raw Data'!Q39=""),(Q43/Q$11)*100,"")</f>
        <v>#DIV/0!</v>
      </c>
      <c r="U43" s="253" t="str">
        <f>IF(AND('1 - 4 Hr Raw Data'!Q39&lt;&gt;"",'2 - 24 Hr Raw Data'!Q39=""),"4 Hour: "&amp;'1 - 4 Hr Raw Data'!Q39,IF(AND('1 - 4 Hr Raw Data'!Q39="",'2 - 24 Hr Raw Data'!Q39&lt;&gt;""),"24 Hour: "&amp;'2 - 24 Hr Raw Data'!Q39,IF(AND('1 - 4 Hr Raw Data'!Q39="",'2 - 24 Hr Raw Data'!Q39=""),"","4 Hour: "&amp;'1 - 4 Hr Raw Data'!Q39&amp;"; 24 Hour: "&amp;'2 - 24 Hr Raw Data'!Q39)))</f>
        <v/>
      </c>
      <c r="V43" s="70" t="b">
        <f t="shared" si="0"/>
        <v>0</v>
      </c>
    </row>
    <row r="44" spans="1:22" s="70" customFormat="1" ht="14" x14ac:dyDescent="0.15">
      <c r="A44" s="286" t="str">
        <f>IF('1 - 4 Hr Raw Data'!O40="","",'1 - 4 Hr Raw Data'!O40)</f>
        <v/>
      </c>
      <c r="B44" s="235"/>
      <c r="C44" s="239" t="str">
        <f>IF(A44="","",'1 - 4 Hr Raw Data'!P40)</f>
        <v/>
      </c>
      <c r="D44" s="138">
        <f>IF(AND('1 - 4 Hr Raw Data'!Q40="",'2 - 24 Hr Raw Data'!Q40=""),'1 - 4 Hr Raw Data'!B40,"")</f>
        <v>0</v>
      </c>
      <c r="E44" s="139">
        <f>IF(AND('1 - 4 Hr Raw Data'!Q40="",'2 - 24 Hr Raw Data'!Q40=""),'1 - 4 Hr Raw Data'!I40,"")</f>
        <v>0</v>
      </c>
      <c r="F44" s="64">
        <f>IF(AND('1 - 4 Hr Raw Data'!Q40="",'2 - 24 Hr Raw Data'!Q40=""),'1 - 4 Hr Raw Data'!J40,"")</f>
        <v>0</v>
      </c>
      <c r="G44" s="64">
        <f>IF(AND('1 - 4 Hr Raw Data'!Q40="",'2 - 24 Hr Raw Data'!Q40=""),'1 - 4 Hr Raw Data'!K40,"")</f>
        <v>0</v>
      </c>
      <c r="H44" s="65">
        <f>IF(AND('1 - 4 Hr Raw Data'!Q40="",'2 - 24 Hr Raw Data'!Q40=""),'1 - 4 Hr Raw Data'!L40,"")</f>
        <v>0</v>
      </c>
      <c r="I44" s="348">
        <f>IF(AND('1 - 4 Hr Raw Data'!Q40="",'2 - 24 Hr Raw Data'!Q40=""),'1 - 4 Hr Raw Data'!M40,"")</f>
        <v>0</v>
      </c>
      <c r="J44" s="194" t="e">
        <f>IF(AND('1 - 4 Hr Raw Data'!Q40="",'2 - 24 Hr Raw Data'!Q40=""),(F44/(E44))*100,"")</f>
        <v>#DIV/0!</v>
      </c>
      <c r="K44" s="65" t="e">
        <f ca="1">IF(AND('1 - 4 Hr Raw Data'!Q40="",'2 - 24 Hr Raw Data'!Q40=""),J44/$J$11,"")</f>
        <v>#DIV/0!</v>
      </c>
      <c r="L44" s="65" t="e">
        <f>IF(AND('1 - 4 Hr Raw Data'!Q40="",'2 - 24 Hr Raw Data'!Q40=""),(G44/(E44))*100,"")</f>
        <v>#DIV/0!</v>
      </c>
      <c r="M44" s="65" t="e">
        <f ca="1">IF(AND('1 - 4 Hr Raw Data'!Q40="",'2 - 24 Hr Raw Data'!Q40=""),L44/$L$11,"")</f>
        <v>#DIV/0!</v>
      </c>
      <c r="N44" s="65" t="e">
        <f ca="1">IF(AND('1 - 4 Hr Raw Data'!Q40="",'2 - 24 Hr Raw Data'!Q40=""),H44/$H$11,"")</f>
        <v>#DIV/0!</v>
      </c>
      <c r="O44" s="65" t="e">
        <f ca="1">IF(AND('1 - 4 Hr Raw Data'!Q40="",'2 - 24 Hr Raw Data'!Q40=""),I44/$I$11,"")</f>
        <v>#DIV/0!</v>
      </c>
      <c r="P44" s="66" t="e">
        <f>IF(AND('1 - 4 Hr Raw Data'!Q40="",'2 - 24 Hr Raw Data'!Q40=""),(E44/D44)*($S$4/1.042)*2,"")</f>
        <v>#DIV/0!</v>
      </c>
      <c r="Q44" s="67" t="e">
        <f>IF(AND('1 - 4 Hr Raw Data'!Q40="",'2 - 24 Hr Raw Data'!Q40=""),LOG(P44/S$6,2),"")</f>
        <v>#DIV/0!</v>
      </c>
      <c r="R44" s="68" t="e">
        <f ca="1">IF(AND('1 - 4 Hr Raw Data'!Q40="",'2 - 24 Hr Raw Data'!Q40=""),(P44/P$11)*100,"")</f>
        <v>#DIV/0!</v>
      </c>
      <c r="S44" s="68" t="e">
        <f ca="1">IF(AND('1 - 4 Hr Raw Data'!Q40="",'2 - 24 Hr Raw Data'!Q40=""),(P44-S$6)/(P$11-S$6)*100,"")</f>
        <v>#DIV/0!</v>
      </c>
      <c r="T44" s="69" t="e">
        <f ca="1">IF(AND('1 - 4 Hr Raw Data'!Q40="",'2 - 24 Hr Raw Data'!Q40=""),(Q44/Q$11)*100,"")</f>
        <v>#DIV/0!</v>
      </c>
      <c r="U44" s="253" t="str">
        <f>IF(AND('1 - 4 Hr Raw Data'!Q40&lt;&gt;"",'2 - 24 Hr Raw Data'!Q40=""),"4 Hour: "&amp;'1 - 4 Hr Raw Data'!Q40,IF(AND('1 - 4 Hr Raw Data'!Q40="",'2 - 24 Hr Raw Data'!Q40&lt;&gt;""),"24 Hour: "&amp;'2 - 24 Hr Raw Data'!Q40,IF(AND('1 - 4 Hr Raw Data'!Q40="",'2 - 24 Hr Raw Data'!Q40=""),"","4 Hour: "&amp;'1 - 4 Hr Raw Data'!Q40&amp;"; 24 Hour: "&amp;'2 - 24 Hr Raw Data'!Q40)))</f>
        <v/>
      </c>
      <c r="V44" s="70" t="b">
        <f t="shared" si="0"/>
        <v>0</v>
      </c>
    </row>
    <row r="45" spans="1:22" s="70" customFormat="1" ht="14" x14ac:dyDescent="0.15">
      <c r="A45" s="286" t="str">
        <f>IF('1 - 4 Hr Raw Data'!O41="","",'1 - 4 Hr Raw Data'!O41)</f>
        <v/>
      </c>
      <c r="B45" s="235"/>
      <c r="C45" s="239" t="str">
        <f>IF(A45="","",'1 - 4 Hr Raw Data'!P41)</f>
        <v/>
      </c>
      <c r="D45" s="138">
        <f>IF(AND('1 - 4 Hr Raw Data'!Q41="",'2 - 24 Hr Raw Data'!Q41=""),'1 - 4 Hr Raw Data'!B41,"")</f>
        <v>0</v>
      </c>
      <c r="E45" s="139">
        <f>IF(AND('1 - 4 Hr Raw Data'!Q41="",'2 - 24 Hr Raw Data'!Q41=""),'1 - 4 Hr Raw Data'!I41,"")</f>
        <v>0</v>
      </c>
      <c r="F45" s="64">
        <f>IF(AND('1 - 4 Hr Raw Data'!Q41="",'2 - 24 Hr Raw Data'!Q41=""),'1 - 4 Hr Raw Data'!J41,"")</f>
        <v>0</v>
      </c>
      <c r="G45" s="64">
        <f>IF(AND('1 - 4 Hr Raw Data'!Q41="",'2 - 24 Hr Raw Data'!Q41=""),'1 - 4 Hr Raw Data'!K41,"")</f>
        <v>0</v>
      </c>
      <c r="H45" s="65">
        <f>IF(AND('1 - 4 Hr Raw Data'!Q41="",'2 - 24 Hr Raw Data'!Q41=""),'1 - 4 Hr Raw Data'!L41,"")</f>
        <v>0</v>
      </c>
      <c r="I45" s="348">
        <f>IF(AND('1 - 4 Hr Raw Data'!Q41="",'2 - 24 Hr Raw Data'!Q41=""),'1 - 4 Hr Raw Data'!M41,"")</f>
        <v>0</v>
      </c>
      <c r="J45" s="194" t="e">
        <f>IF(AND('1 - 4 Hr Raw Data'!Q41="",'2 - 24 Hr Raw Data'!Q41=""),(F45/(E45))*100,"")</f>
        <v>#DIV/0!</v>
      </c>
      <c r="K45" s="65" t="e">
        <f ca="1">IF(AND('1 - 4 Hr Raw Data'!Q41="",'2 - 24 Hr Raw Data'!Q41=""),J45/$J$11,"")</f>
        <v>#DIV/0!</v>
      </c>
      <c r="L45" s="65" t="e">
        <f>IF(AND('1 - 4 Hr Raw Data'!Q41="",'2 - 24 Hr Raw Data'!Q41=""),(G45/(E45))*100,"")</f>
        <v>#DIV/0!</v>
      </c>
      <c r="M45" s="65" t="e">
        <f ca="1">IF(AND('1 - 4 Hr Raw Data'!Q41="",'2 - 24 Hr Raw Data'!Q41=""),L45/$L$11,"")</f>
        <v>#DIV/0!</v>
      </c>
      <c r="N45" s="65" t="e">
        <f ca="1">IF(AND('1 - 4 Hr Raw Data'!Q41="",'2 - 24 Hr Raw Data'!Q41=""),H45/$H$11,"")</f>
        <v>#DIV/0!</v>
      </c>
      <c r="O45" s="65" t="e">
        <f ca="1">IF(AND('1 - 4 Hr Raw Data'!Q41="",'2 - 24 Hr Raw Data'!Q41=""),I45/$I$11,"")</f>
        <v>#DIV/0!</v>
      </c>
      <c r="P45" s="66" t="e">
        <f>IF(AND('1 - 4 Hr Raw Data'!Q41="",'2 - 24 Hr Raw Data'!Q41=""),(E45/D45)*($S$4/1.042)*2,"")</f>
        <v>#DIV/0!</v>
      </c>
      <c r="Q45" s="67" t="e">
        <f>IF(AND('1 - 4 Hr Raw Data'!Q41="",'2 - 24 Hr Raw Data'!Q41=""),LOG(P45/S$6,2),"")</f>
        <v>#DIV/0!</v>
      </c>
      <c r="R45" s="68" t="e">
        <f ca="1">IF(AND('1 - 4 Hr Raw Data'!Q41="",'2 - 24 Hr Raw Data'!Q41=""),(P45/P$11)*100,"")</f>
        <v>#DIV/0!</v>
      </c>
      <c r="S45" s="68" t="e">
        <f ca="1">IF(AND('1 - 4 Hr Raw Data'!Q41="",'2 - 24 Hr Raw Data'!Q41=""),(P45-S$6)/(P$11-S$6)*100,"")</f>
        <v>#DIV/0!</v>
      </c>
      <c r="T45" s="69" t="e">
        <f ca="1">IF(AND('1 - 4 Hr Raw Data'!Q41="",'2 - 24 Hr Raw Data'!Q41=""),(Q45/Q$11)*100,"")</f>
        <v>#DIV/0!</v>
      </c>
      <c r="U45" s="253" t="str">
        <f>IF(AND('1 - 4 Hr Raw Data'!Q41&lt;&gt;"",'2 - 24 Hr Raw Data'!Q41=""),"4 Hour: "&amp;'1 - 4 Hr Raw Data'!Q41,IF(AND('1 - 4 Hr Raw Data'!Q41="",'2 - 24 Hr Raw Data'!Q41&lt;&gt;""),"24 Hour: "&amp;'2 - 24 Hr Raw Data'!Q41,IF(AND('1 - 4 Hr Raw Data'!Q41="",'2 - 24 Hr Raw Data'!Q41=""),"","4 Hour: "&amp;'1 - 4 Hr Raw Data'!Q41&amp;"; 24 Hour: "&amp;'2 - 24 Hr Raw Data'!Q41)))</f>
        <v/>
      </c>
      <c r="V45" s="70" t="b">
        <f t="shared" si="0"/>
        <v>0</v>
      </c>
    </row>
    <row r="46" spans="1:22" s="70" customFormat="1" ht="14" x14ac:dyDescent="0.15">
      <c r="A46" s="286" t="str">
        <f>IF('1 - 4 Hr Raw Data'!O42="","",'1 - 4 Hr Raw Data'!O42)</f>
        <v/>
      </c>
      <c r="B46" s="235"/>
      <c r="C46" s="239" t="str">
        <f>IF(A46="","",'1 - 4 Hr Raw Data'!P42)</f>
        <v/>
      </c>
      <c r="D46" s="138">
        <f>IF(AND('1 - 4 Hr Raw Data'!Q42="",'2 - 24 Hr Raw Data'!Q42=""),'1 - 4 Hr Raw Data'!B42,"")</f>
        <v>0</v>
      </c>
      <c r="E46" s="139">
        <f>IF(AND('1 - 4 Hr Raw Data'!Q42="",'2 - 24 Hr Raw Data'!Q42=""),'1 - 4 Hr Raw Data'!I42,"")</f>
        <v>0</v>
      </c>
      <c r="F46" s="64">
        <f>IF(AND('1 - 4 Hr Raw Data'!Q42="",'2 - 24 Hr Raw Data'!Q42=""),'1 - 4 Hr Raw Data'!J42,"")</f>
        <v>0</v>
      </c>
      <c r="G46" s="64">
        <f>IF(AND('1 - 4 Hr Raw Data'!Q42="",'2 - 24 Hr Raw Data'!Q42=""),'1 - 4 Hr Raw Data'!K42,"")</f>
        <v>0</v>
      </c>
      <c r="H46" s="65">
        <f>IF(AND('1 - 4 Hr Raw Data'!Q42="",'2 - 24 Hr Raw Data'!Q42=""),'1 - 4 Hr Raw Data'!L42,"")</f>
        <v>0</v>
      </c>
      <c r="I46" s="348">
        <f>IF(AND('1 - 4 Hr Raw Data'!Q42="",'2 - 24 Hr Raw Data'!Q42=""),'1 - 4 Hr Raw Data'!M42,"")</f>
        <v>0</v>
      </c>
      <c r="J46" s="194" t="e">
        <f>IF(AND('1 - 4 Hr Raw Data'!Q42="",'2 - 24 Hr Raw Data'!Q42=""),(F46/(E46))*100,"")</f>
        <v>#DIV/0!</v>
      </c>
      <c r="K46" s="65" t="e">
        <f ca="1">IF(AND('1 - 4 Hr Raw Data'!Q42="",'2 - 24 Hr Raw Data'!Q42=""),J46/$J$11,"")</f>
        <v>#DIV/0!</v>
      </c>
      <c r="L46" s="65" t="e">
        <f>IF(AND('1 - 4 Hr Raw Data'!Q42="",'2 - 24 Hr Raw Data'!Q42=""),(G46/(E46))*100,"")</f>
        <v>#DIV/0!</v>
      </c>
      <c r="M46" s="65" t="e">
        <f ca="1">IF(AND('1 - 4 Hr Raw Data'!Q42="",'2 - 24 Hr Raw Data'!Q42=""),L46/$L$11,"")</f>
        <v>#DIV/0!</v>
      </c>
      <c r="N46" s="65" t="e">
        <f ca="1">IF(AND('1 - 4 Hr Raw Data'!Q42="",'2 - 24 Hr Raw Data'!Q42=""),H46/$H$11,"")</f>
        <v>#DIV/0!</v>
      </c>
      <c r="O46" s="65" t="e">
        <f ca="1">IF(AND('1 - 4 Hr Raw Data'!Q42="",'2 - 24 Hr Raw Data'!Q42=""),I46/$I$11,"")</f>
        <v>#DIV/0!</v>
      </c>
      <c r="P46" s="66" t="e">
        <f>IF(AND('1 - 4 Hr Raw Data'!Q42="",'2 - 24 Hr Raw Data'!Q42=""),(E46/D46)*($S$4/1.042)*2,"")</f>
        <v>#DIV/0!</v>
      </c>
      <c r="Q46" s="67" t="e">
        <f>IF(AND('1 - 4 Hr Raw Data'!Q42="",'2 - 24 Hr Raw Data'!Q42=""),LOG(P46/S$6,2),"")</f>
        <v>#DIV/0!</v>
      </c>
      <c r="R46" s="68" t="e">
        <f ca="1">IF(AND('1 - 4 Hr Raw Data'!Q42="",'2 - 24 Hr Raw Data'!Q42=""),(P46/P$11)*100,"")</f>
        <v>#DIV/0!</v>
      </c>
      <c r="S46" s="68" t="e">
        <f ca="1">IF(AND('1 - 4 Hr Raw Data'!Q42="",'2 - 24 Hr Raw Data'!Q42=""),(P46-S$6)/(P$11-S$6)*100,"")</f>
        <v>#DIV/0!</v>
      </c>
      <c r="T46" s="69" t="e">
        <f ca="1">IF(AND('1 - 4 Hr Raw Data'!Q42="",'2 - 24 Hr Raw Data'!Q42=""),(Q46/Q$11)*100,"")</f>
        <v>#DIV/0!</v>
      </c>
      <c r="U46" s="253" t="str">
        <f>IF(AND('1 - 4 Hr Raw Data'!Q42&lt;&gt;"",'2 - 24 Hr Raw Data'!Q42=""),"4 Hour: "&amp;'1 - 4 Hr Raw Data'!Q42,IF(AND('1 - 4 Hr Raw Data'!Q42="",'2 - 24 Hr Raw Data'!Q42&lt;&gt;""),"24 Hour: "&amp;'2 - 24 Hr Raw Data'!Q42,IF(AND('1 - 4 Hr Raw Data'!Q42="",'2 - 24 Hr Raw Data'!Q42=""),"","4 Hour: "&amp;'1 - 4 Hr Raw Data'!Q42&amp;"; 24 Hour: "&amp;'2 - 24 Hr Raw Data'!Q42)))</f>
        <v/>
      </c>
      <c r="V46" s="70" t="b">
        <f t="shared" si="0"/>
        <v>0</v>
      </c>
    </row>
    <row r="47" spans="1:22" s="70" customFormat="1" ht="14" x14ac:dyDescent="0.15">
      <c r="A47" s="286" t="str">
        <f>IF('1 - 4 Hr Raw Data'!O43="","",'1 - 4 Hr Raw Data'!O43)</f>
        <v/>
      </c>
      <c r="B47" s="235"/>
      <c r="C47" s="239" t="str">
        <f>IF(A47="","",'1 - 4 Hr Raw Data'!P43)</f>
        <v/>
      </c>
      <c r="D47" s="138">
        <f>IF(AND('1 - 4 Hr Raw Data'!Q43="",'2 - 24 Hr Raw Data'!Q43=""),'1 - 4 Hr Raw Data'!B43,"")</f>
        <v>0</v>
      </c>
      <c r="E47" s="139">
        <f>IF(AND('1 - 4 Hr Raw Data'!Q43="",'2 - 24 Hr Raw Data'!Q43=""),'1 - 4 Hr Raw Data'!I43,"")</f>
        <v>0</v>
      </c>
      <c r="F47" s="64">
        <f>IF(AND('1 - 4 Hr Raw Data'!Q43="",'2 - 24 Hr Raw Data'!Q43=""),'1 - 4 Hr Raw Data'!J43,"")</f>
        <v>0</v>
      </c>
      <c r="G47" s="64">
        <f>IF(AND('1 - 4 Hr Raw Data'!Q43="",'2 - 24 Hr Raw Data'!Q43=""),'1 - 4 Hr Raw Data'!K43,"")</f>
        <v>0</v>
      </c>
      <c r="H47" s="65">
        <f>IF(AND('1 - 4 Hr Raw Data'!Q43="",'2 - 24 Hr Raw Data'!Q43=""),'1 - 4 Hr Raw Data'!L43,"")</f>
        <v>0</v>
      </c>
      <c r="I47" s="348">
        <f>IF(AND('1 - 4 Hr Raw Data'!Q43="",'2 - 24 Hr Raw Data'!Q43=""),'1 - 4 Hr Raw Data'!M43,"")</f>
        <v>0</v>
      </c>
      <c r="J47" s="194" t="e">
        <f>IF(AND('1 - 4 Hr Raw Data'!Q43="",'2 - 24 Hr Raw Data'!Q43=""),(F47/(E47))*100,"")</f>
        <v>#DIV/0!</v>
      </c>
      <c r="K47" s="65" t="e">
        <f ca="1">IF(AND('1 - 4 Hr Raw Data'!Q43="",'2 - 24 Hr Raw Data'!Q43=""),J47/$J$11,"")</f>
        <v>#DIV/0!</v>
      </c>
      <c r="L47" s="65" t="e">
        <f>IF(AND('1 - 4 Hr Raw Data'!Q43="",'2 - 24 Hr Raw Data'!Q43=""),(G47/(E47))*100,"")</f>
        <v>#DIV/0!</v>
      </c>
      <c r="M47" s="65" t="e">
        <f ca="1">IF(AND('1 - 4 Hr Raw Data'!Q43="",'2 - 24 Hr Raw Data'!Q43=""),L47/$L$11,"")</f>
        <v>#DIV/0!</v>
      </c>
      <c r="N47" s="65" t="e">
        <f ca="1">IF(AND('1 - 4 Hr Raw Data'!Q43="",'2 - 24 Hr Raw Data'!Q43=""),H47/$H$11,"")</f>
        <v>#DIV/0!</v>
      </c>
      <c r="O47" s="65" t="e">
        <f ca="1">IF(AND('1 - 4 Hr Raw Data'!Q43="",'2 - 24 Hr Raw Data'!Q43=""),I47/$I$11,"")</f>
        <v>#DIV/0!</v>
      </c>
      <c r="P47" s="66" t="e">
        <f>IF(AND('1 - 4 Hr Raw Data'!Q43="",'2 - 24 Hr Raw Data'!Q43=""),(E47/D47)*($S$4/1.042)*2,"")</f>
        <v>#DIV/0!</v>
      </c>
      <c r="Q47" s="67" t="e">
        <f>IF(AND('1 - 4 Hr Raw Data'!Q43="",'2 - 24 Hr Raw Data'!Q43=""),LOG(P47/S$6,2),"")</f>
        <v>#DIV/0!</v>
      </c>
      <c r="R47" s="68" t="e">
        <f ca="1">IF(AND('1 - 4 Hr Raw Data'!Q43="",'2 - 24 Hr Raw Data'!Q43=""),(P47/P$11)*100,"")</f>
        <v>#DIV/0!</v>
      </c>
      <c r="S47" s="68" t="e">
        <f ca="1">IF(AND('1 - 4 Hr Raw Data'!Q43="",'2 - 24 Hr Raw Data'!Q43=""),(P47-S$6)/(P$11-S$6)*100,"")</f>
        <v>#DIV/0!</v>
      </c>
      <c r="T47" s="69" t="e">
        <f ca="1">IF(AND('1 - 4 Hr Raw Data'!Q43="",'2 - 24 Hr Raw Data'!Q43=""),(Q47/Q$11)*100,"")</f>
        <v>#DIV/0!</v>
      </c>
      <c r="U47" s="253" t="str">
        <f>IF(AND('1 - 4 Hr Raw Data'!Q43&lt;&gt;"",'2 - 24 Hr Raw Data'!Q43=""),"4 Hour: "&amp;'1 - 4 Hr Raw Data'!Q43,IF(AND('1 - 4 Hr Raw Data'!Q43="",'2 - 24 Hr Raw Data'!Q43&lt;&gt;""),"24 Hour: "&amp;'2 - 24 Hr Raw Data'!Q43,IF(AND('1 - 4 Hr Raw Data'!Q43="",'2 - 24 Hr Raw Data'!Q43=""),"","4 Hour: "&amp;'1 - 4 Hr Raw Data'!Q43&amp;"; 24 Hour: "&amp;'2 - 24 Hr Raw Data'!Q43)))</f>
        <v/>
      </c>
      <c r="V47" s="70" t="b">
        <f t="shared" si="0"/>
        <v>0</v>
      </c>
    </row>
    <row r="48" spans="1:22" s="70" customFormat="1" ht="14" x14ac:dyDescent="0.15">
      <c r="A48" s="286" t="str">
        <f>IF('1 - 4 Hr Raw Data'!O44="","",'1 - 4 Hr Raw Data'!O44)</f>
        <v/>
      </c>
      <c r="B48" s="235"/>
      <c r="C48" s="239" t="str">
        <f>IF(A48="","",'1 - 4 Hr Raw Data'!P44)</f>
        <v/>
      </c>
      <c r="D48" s="138">
        <f>IF(AND('1 - 4 Hr Raw Data'!Q44="",'2 - 24 Hr Raw Data'!Q44=""),'1 - 4 Hr Raw Data'!B44,"")</f>
        <v>0</v>
      </c>
      <c r="E48" s="139">
        <f>IF(AND('1 - 4 Hr Raw Data'!Q44="",'2 - 24 Hr Raw Data'!Q44=""),'1 - 4 Hr Raw Data'!I44,"")</f>
        <v>0</v>
      </c>
      <c r="F48" s="64">
        <f>IF(AND('1 - 4 Hr Raw Data'!Q44="",'2 - 24 Hr Raw Data'!Q44=""),'1 - 4 Hr Raw Data'!J44,"")</f>
        <v>0</v>
      </c>
      <c r="G48" s="64">
        <f>IF(AND('1 - 4 Hr Raw Data'!Q44="",'2 - 24 Hr Raw Data'!Q44=""),'1 - 4 Hr Raw Data'!K44,"")</f>
        <v>0</v>
      </c>
      <c r="H48" s="65">
        <f>IF(AND('1 - 4 Hr Raw Data'!Q44="",'2 - 24 Hr Raw Data'!Q44=""),'1 - 4 Hr Raw Data'!L44,"")</f>
        <v>0</v>
      </c>
      <c r="I48" s="348">
        <f>IF(AND('1 - 4 Hr Raw Data'!Q44="",'2 - 24 Hr Raw Data'!Q44=""),'1 - 4 Hr Raw Data'!M44,"")</f>
        <v>0</v>
      </c>
      <c r="J48" s="194" t="e">
        <f>IF(AND('1 - 4 Hr Raw Data'!Q44="",'2 - 24 Hr Raw Data'!Q44=""),(F48/(E48))*100,"")</f>
        <v>#DIV/0!</v>
      </c>
      <c r="K48" s="65" t="e">
        <f ca="1">IF(AND('1 - 4 Hr Raw Data'!Q44="",'2 - 24 Hr Raw Data'!Q44=""),J48/$J$11,"")</f>
        <v>#DIV/0!</v>
      </c>
      <c r="L48" s="65" t="e">
        <f>IF(AND('1 - 4 Hr Raw Data'!Q44="",'2 - 24 Hr Raw Data'!Q44=""),(G48/(E48))*100,"")</f>
        <v>#DIV/0!</v>
      </c>
      <c r="M48" s="65" t="e">
        <f ca="1">IF(AND('1 - 4 Hr Raw Data'!Q44="",'2 - 24 Hr Raw Data'!Q44=""),L48/$L$11,"")</f>
        <v>#DIV/0!</v>
      </c>
      <c r="N48" s="65" t="e">
        <f ca="1">IF(AND('1 - 4 Hr Raw Data'!Q44="",'2 - 24 Hr Raw Data'!Q44=""),H48/$H$11,"")</f>
        <v>#DIV/0!</v>
      </c>
      <c r="O48" s="65" t="e">
        <f ca="1">IF(AND('1 - 4 Hr Raw Data'!Q44="",'2 - 24 Hr Raw Data'!Q44=""),I48/$I$11,"")</f>
        <v>#DIV/0!</v>
      </c>
      <c r="P48" s="66" t="e">
        <f>IF(AND('1 - 4 Hr Raw Data'!Q44="",'2 - 24 Hr Raw Data'!Q44=""),(E48/D48)*($S$4/1.042)*2,"")</f>
        <v>#DIV/0!</v>
      </c>
      <c r="Q48" s="67" t="e">
        <f>IF(AND('1 - 4 Hr Raw Data'!Q44="",'2 - 24 Hr Raw Data'!Q44=""),LOG(P48/S$6,2),"")</f>
        <v>#DIV/0!</v>
      </c>
      <c r="R48" s="68" t="e">
        <f ca="1">IF(AND('1 - 4 Hr Raw Data'!Q44="",'2 - 24 Hr Raw Data'!Q44=""),(P48/P$11)*100,"")</f>
        <v>#DIV/0!</v>
      </c>
      <c r="S48" s="68" t="e">
        <f ca="1">IF(AND('1 - 4 Hr Raw Data'!Q44="",'2 - 24 Hr Raw Data'!Q44=""),(P48-S$6)/(P$11-S$6)*100,"")</f>
        <v>#DIV/0!</v>
      </c>
      <c r="T48" s="69" t="e">
        <f ca="1">IF(AND('1 - 4 Hr Raw Data'!Q44="",'2 - 24 Hr Raw Data'!Q44=""),(Q48/Q$11)*100,"")</f>
        <v>#DIV/0!</v>
      </c>
      <c r="U48" s="253" t="str">
        <f>IF(AND('1 - 4 Hr Raw Data'!Q44&lt;&gt;"",'2 - 24 Hr Raw Data'!Q44=""),"4 Hour: "&amp;'1 - 4 Hr Raw Data'!Q44,IF(AND('1 - 4 Hr Raw Data'!Q44="",'2 - 24 Hr Raw Data'!Q44&lt;&gt;""),"24 Hour: "&amp;'2 - 24 Hr Raw Data'!Q44,IF(AND('1 - 4 Hr Raw Data'!Q44="",'2 - 24 Hr Raw Data'!Q44=""),"","4 Hour: "&amp;'1 - 4 Hr Raw Data'!Q44&amp;"; 24 Hour: "&amp;'2 - 24 Hr Raw Data'!Q44)))</f>
        <v/>
      </c>
      <c r="V48" s="70" t="b">
        <f t="shared" si="0"/>
        <v>0</v>
      </c>
    </row>
    <row r="49" spans="1:22" s="70" customFormat="1" ht="14" x14ac:dyDescent="0.15">
      <c r="A49" s="286" t="str">
        <f>IF('1 - 4 Hr Raw Data'!O45="","",'1 - 4 Hr Raw Data'!O45)</f>
        <v/>
      </c>
      <c r="B49" s="235"/>
      <c r="C49" s="239" t="str">
        <f>IF(A49="","",'1 - 4 Hr Raw Data'!P45)</f>
        <v/>
      </c>
      <c r="D49" s="138">
        <f>IF(AND('1 - 4 Hr Raw Data'!Q45="",'2 - 24 Hr Raw Data'!Q45=""),'1 - 4 Hr Raw Data'!B45,"")</f>
        <v>0</v>
      </c>
      <c r="E49" s="139">
        <f>IF(AND('1 - 4 Hr Raw Data'!Q45="",'2 - 24 Hr Raw Data'!Q45=""),'1 - 4 Hr Raw Data'!I45,"")</f>
        <v>0</v>
      </c>
      <c r="F49" s="64">
        <f>IF(AND('1 - 4 Hr Raw Data'!Q45="",'2 - 24 Hr Raw Data'!Q45=""),'1 - 4 Hr Raw Data'!J45,"")</f>
        <v>0</v>
      </c>
      <c r="G49" s="64">
        <f>IF(AND('1 - 4 Hr Raw Data'!Q45="",'2 - 24 Hr Raw Data'!Q45=""),'1 - 4 Hr Raw Data'!K45,"")</f>
        <v>0</v>
      </c>
      <c r="H49" s="65">
        <f>IF(AND('1 - 4 Hr Raw Data'!Q45="",'2 - 24 Hr Raw Data'!Q45=""),'1 - 4 Hr Raw Data'!L45,"")</f>
        <v>0</v>
      </c>
      <c r="I49" s="348">
        <f>IF(AND('1 - 4 Hr Raw Data'!Q45="",'2 - 24 Hr Raw Data'!Q45=""),'1 - 4 Hr Raw Data'!M45,"")</f>
        <v>0</v>
      </c>
      <c r="J49" s="194" t="e">
        <f>IF(AND('1 - 4 Hr Raw Data'!Q45="",'2 - 24 Hr Raw Data'!Q45=""),(F49/(E49))*100,"")</f>
        <v>#DIV/0!</v>
      </c>
      <c r="K49" s="65" t="e">
        <f ca="1">IF(AND('1 - 4 Hr Raw Data'!Q45="",'2 - 24 Hr Raw Data'!Q45=""),J49/$J$11,"")</f>
        <v>#DIV/0!</v>
      </c>
      <c r="L49" s="65" t="e">
        <f>IF(AND('1 - 4 Hr Raw Data'!Q45="",'2 - 24 Hr Raw Data'!Q45=""),(G49/(E49))*100,"")</f>
        <v>#DIV/0!</v>
      </c>
      <c r="M49" s="65" t="e">
        <f ca="1">IF(AND('1 - 4 Hr Raw Data'!Q45="",'2 - 24 Hr Raw Data'!Q45=""),L49/$L$11,"")</f>
        <v>#DIV/0!</v>
      </c>
      <c r="N49" s="65" t="e">
        <f ca="1">IF(AND('1 - 4 Hr Raw Data'!Q45="",'2 - 24 Hr Raw Data'!Q45=""),H49/$H$11,"")</f>
        <v>#DIV/0!</v>
      </c>
      <c r="O49" s="65" t="e">
        <f ca="1">IF(AND('1 - 4 Hr Raw Data'!Q45="",'2 - 24 Hr Raw Data'!Q45=""),I49/$I$11,"")</f>
        <v>#DIV/0!</v>
      </c>
      <c r="P49" s="66" t="e">
        <f>IF(AND('1 - 4 Hr Raw Data'!Q45="",'2 - 24 Hr Raw Data'!Q45=""),(E49/D49)*($S$4/1.042)*2,"")</f>
        <v>#DIV/0!</v>
      </c>
      <c r="Q49" s="67" t="e">
        <f>IF(AND('1 - 4 Hr Raw Data'!Q45="",'2 - 24 Hr Raw Data'!Q45=""),LOG(P49/S$6,2),"")</f>
        <v>#DIV/0!</v>
      </c>
      <c r="R49" s="68" t="e">
        <f ca="1">IF(AND('1 - 4 Hr Raw Data'!Q45="",'2 - 24 Hr Raw Data'!Q45=""),(P49/P$11)*100,"")</f>
        <v>#DIV/0!</v>
      </c>
      <c r="S49" s="68" t="e">
        <f ca="1">IF(AND('1 - 4 Hr Raw Data'!Q45="",'2 - 24 Hr Raw Data'!Q45=""),(P49-S$6)/(P$11-S$6)*100,"")</f>
        <v>#DIV/0!</v>
      </c>
      <c r="T49" s="69" t="e">
        <f ca="1">IF(AND('1 - 4 Hr Raw Data'!Q45="",'2 - 24 Hr Raw Data'!Q45=""),(Q49/Q$11)*100,"")</f>
        <v>#DIV/0!</v>
      </c>
      <c r="U49" s="253" t="str">
        <f>IF(AND('1 - 4 Hr Raw Data'!Q45&lt;&gt;"",'2 - 24 Hr Raw Data'!Q45=""),"4 Hour: "&amp;'1 - 4 Hr Raw Data'!Q45,IF(AND('1 - 4 Hr Raw Data'!Q45="",'2 - 24 Hr Raw Data'!Q45&lt;&gt;""),"24 Hour: "&amp;'2 - 24 Hr Raw Data'!Q45,IF(AND('1 - 4 Hr Raw Data'!Q45="",'2 - 24 Hr Raw Data'!Q45=""),"","4 Hour: "&amp;'1 - 4 Hr Raw Data'!Q45&amp;"; 24 Hour: "&amp;'2 - 24 Hr Raw Data'!Q45)))</f>
        <v/>
      </c>
      <c r="V49" s="70" t="b">
        <f t="shared" si="0"/>
        <v>0</v>
      </c>
    </row>
    <row r="50" spans="1:22" s="70" customFormat="1" ht="14" x14ac:dyDescent="0.15">
      <c r="A50" s="286" t="str">
        <f>IF('1 - 4 Hr Raw Data'!O46="","",'1 - 4 Hr Raw Data'!O46)</f>
        <v/>
      </c>
      <c r="B50" s="235"/>
      <c r="C50" s="239" t="str">
        <f>IF(A50="","",'1 - 4 Hr Raw Data'!P46)</f>
        <v/>
      </c>
      <c r="D50" s="138">
        <f>IF(AND('1 - 4 Hr Raw Data'!Q46="",'2 - 24 Hr Raw Data'!Q46=""),'1 - 4 Hr Raw Data'!B46,"")</f>
        <v>0</v>
      </c>
      <c r="E50" s="139">
        <f>IF(AND('1 - 4 Hr Raw Data'!Q46="",'2 - 24 Hr Raw Data'!Q46=""),'1 - 4 Hr Raw Data'!I46,"")</f>
        <v>0</v>
      </c>
      <c r="F50" s="64">
        <f>IF(AND('1 - 4 Hr Raw Data'!Q46="",'2 - 24 Hr Raw Data'!Q46=""),'1 - 4 Hr Raw Data'!J46,"")</f>
        <v>0</v>
      </c>
      <c r="G50" s="64">
        <f>IF(AND('1 - 4 Hr Raw Data'!Q46="",'2 - 24 Hr Raw Data'!Q46=""),'1 - 4 Hr Raw Data'!K46,"")</f>
        <v>0</v>
      </c>
      <c r="H50" s="65">
        <f>IF(AND('1 - 4 Hr Raw Data'!Q46="",'2 - 24 Hr Raw Data'!Q46=""),'1 - 4 Hr Raw Data'!L46,"")</f>
        <v>0</v>
      </c>
      <c r="I50" s="348">
        <f>IF(AND('1 - 4 Hr Raw Data'!Q46="",'2 - 24 Hr Raw Data'!Q46=""),'1 - 4 Hr Raw Data'!M46,"")</f>
        <v>0</v>
      </c>
      <c r="J50" s="194" t="e">
        <f>IF(AND('1 - 4 Hr Raw Data'!Q46="",'2 - 24 Hr Raw Data'!Q46=""),(F50/(E50))*100,"")</f>
        <v>#DIV/0!</v>
      </c>
      <c r="K50" s="65" t="e">
        <f ca="1">IF(AND('1 - 4 Hr Raw Data'!Q46="",'2 - 24 Hr Raw Data'!Q46=""),J50/$J$11,"")</f>
        <v>#DIV/0!</v>
      </c>
      <c r="L50" s="65" t="e">
        <f>IF(AND('1 - 4 Hr Raw Data'!Q46="",'2 - 24 Hr Raw Data'!Q46=""),(G50/(E50))*100,"")</f>
        <v>#DIV/0!</v>
      </c>
      <c r="M50" s="65" t="e">
        <f ca="1">IF(AND('1 - 4 Hr Raw Data'!Q46="",'2 - 24 Hr Raw Data'!Q46=""),L50/$L$11,"")</f>
        <v>#DIV/0!</v>
      </c>
      <c r="N50" s="65" t="e">
        <f ca="1">IF(AND('1 - 4 Hr Raw Data'!Q46="",'2 - 24 Hr Raw Data'!Q46=""),H50/$H$11,"")</f>
        <v>#DIV/0!</v>
      </c>
      <c r="O50" s="65" t="e">
        <f ca="1">IF(AND('1 - 4 Hr Raw Data'!Q46="",'2 - 24 Hr Raw Data'!Q46=""),I50/$I$11,"")</f>
        <v>#DIV/0!</v>
      </c>
      <c r="P50" s="66" t="e">
        <f>IF(AND('1 - 4 Hr Raw Data'!Q46="",'2 - 24 Hr Raw Data'!Q46=""),(E50/D50)*($S$4/1.042)*2,"")</f>
        <v>#DIV/0!</v>
      </c>
      <c r="Q50" s="67" t="e">
        <f>IF(AND('1 - 4 Hr Raw Data'!Q46="",'2 - 24 Hr Raw Data'!Q46=""),LOG(P50/S$6,2),"")</f>
        <v>#DIV/0!</v>
      </c>
      <c r="R50" s="68" t="e">
        <f ca="1">IF(AND('1 - 4 Hr Raw Data'!Q46="",'2 - 24 Hr Raw Data'!Q46=""),(P50/P$11)*100,"")</f>
        <v>#DIV/0!</v>
      </c>
      <c r="S50" s="68" t="e">
        <f ca="1">IF(AND('1 - 4 Hr Raw Data'!Q46="",'2 - 24 Hr Raw Data'!Q46=""),(P50-S$6)/(P$11-S$6)*100,"")</f>
        <v>#DIV/0!</v>
      </c>
      <c r="T50" s="69" t="e">
        <f ca="1">IF(AND('1 - 4 Hr Raw Data'!Q46="",'2 - 24 Hr Raw Data'!Q46=""),(Q50/Q$11)*100,"")</f>
        <v>#DIV/0!</v>
      </c>
      <c r="U50" s="253" t="str">
        <f>IF(AND('1 - 4 Hr Raw Data'!Q46&lt;&gt;"",'2 - 24 Hr Raw Data'!Q46=""),"4 Hour: "&amp;'1 - 4 Hr Raw Data'!Q46,IF(AND('1 - 4 Hr Raw Data'!Q46="",'2 - 24 Hr Raw Data'!Q46&lt;&gt;""),"24 Hour: "&amp;'2 - 24 Hr Raw Data'!Q46,IF(AND('1 - 4 Hr Raw Data'!Q46="",'2 - 24 Hr Raw Data'!Q46=""),"","4 Hour: "&amp;'1 - 4 Hr Raw Data'!Q46&amp;"; 24 Hour: "&amp;'2 - 24 Hr Raw Data'!Q46)))</f>
        <v/>
      </c>
      <c r="V50" s="70" t="b">
        <f t="shared" si="0"/>
        <v>0</v>
      </c>
    </row>
    <row r="51" spans="1:22" s="70" customFormat="1" ht="14" x14ac:dyDescent="0.15">
      <c r="A51" s="286" t="str">
        <f>IF('1 - 4 Hr Raw Data'!O47="","",'1 - 4 Hr Raw Data'!O47)</f>
        <v/>
      </c>
      <c r="B51" s="235"/>
      <c r="C51" s="239" t="str">
        <f>IF(A51="","",'1 - 4 Hr Raw Data'!P47)</f>
        <v/>
      </c>
      <c r="D51" s="138">
        <f>IF(AND('1 - 4 Hr Raw Data'!Q47="",'2 - 24 Hr Raw Data'!Q47=""),'1 - 4 Hr Raw Data'!B47,"")</f>
        <v>0</v>
      </c>
      <c r="E51" s="139">
        <f>IF(AND('1 - 4 Hr Raw Data'!Q47="",'2 - 24 Hr Raw Data'!Q47=""),'1 - 4 Hr Raw Data'!I47,"")</f>
        <v>0</v>
      </c>
      <c r="F51" s="64">
        <f>IF(AND('1 - 4 Hr Raw Data'!Q47="",'2 - 24 Hr Raw Data'!Q47=""),'1 - 4 Hr Raw Data'!J47,"")</f>
        <v>0</v>
      </c>
      <c r="G51" s="64">
        <f>IF(AND('1 - 4 Hr Raw Data'!Q47="",'2 - 24 Hr Raw Data'!Q47=""),'1 - 4 Hr Raw Data'!K47,"")</f>
        <v>0</v>
      </c>
      <c r="H51" s="65">
        <f>IF(AND('1 - 4 Hr Raw Data'!Q47="",'2 - 24 Hr Raw Data'!Q47=""),'1 - 4 Hr Raw Data'!L47,"")</f>
        <v>0</v>
      </c>
      <c r="I51" s="348">
        <f>IF(AND('1 - 4 Hr Raw Data'!Q47="",'2 - 24 Hr Raw Data'!Q47=""),'1 - 4 Hr Raw Data'!M47,"")</f>
        <v>0</v>
      </c>
      <c r="J51" s="194" t="e">
        <f>IF(AND('1 - 4 Hr Raw Data'!Q47="",'2 - 24 Hr Raw Data'!Q47=""),(F51/(E51))*100,"")</f>
        <v>#DIV/0!</v>
      </c>
      <c r="K51" s="65" t="e">
        <f ca="1">IF(AND('1 - 4 Hr Raw Data'!Q47="",'2 - 24 Hr Raw Data'!Q47=""),J51/$J$11,"")</f>
        <v>#DIV/0!</v>
      </c>
      <c r="L51" s="65" t="e">
        <f>IF(AND('1 - 4 Hr Raw Data'!Q47="",'2 - 24 Hr Raw Data'!Q47=""),(G51/(E51))*100,"")</f>
        <v>#DIV/0!</v>
      </c>
      <c r="M51" s="65" t="e">
        <f ca="1">IF(AND('1 - 4 Hr Raw Data'!Q47="",'2 - 24 Hr Raw Data'!Q47=""),L51/$L$11,"")</f>
        <v>#DIV/0!</v>
      </c>
      <c r="N51" s="65" t="e">
        <f ca="1">IF(AND('1 - 4 Hr Raw Data'!Q47="",'2 - 24 Hr Raw Data'!Q47=""),H51/$H$11,"")</f>
        <v>#DIV/0!</v>
      </c>
      <c r="O51" s="65" t="e">
        <f ca="1">IF(AND('1 - 4 Hr Raw Data'!Q47="",'2 - 24 Hr Raw Data'!Q47=""),I51/$I$11,"")</f>
        <v>#DIV/0!</v>
      </c>
      <c r="P51" s="66" t="e">
        <f>IF(AND('1 - 4 Hr Raw Data'!Q47="",'2 - 24 Hr Raw Data'!Q47=""),(E51/D51)*($S$4/1.042)*2,"")</f>
        <v>#DIV/0!</v>
      </c>
      <c r="Q51" s="67" t="e">
        <f>IF(AND('1 - 4 Hr Raw Data'!Q47="",'2 - 24 Hr Raw Data'!Q47=""),LOG(P51/S$6,2),"")</f>
        <v>#DIV/0!</v>
      </c>
      <c r="R51" s="68" t="e">
        <f ca="1">IF(AND('1 - 4 Hr Raw Data'!Q47="",'2 - 24 Hr Raw Data'!Q47=""),(P51/P$11)*100,"")</f>
        <v>#DIV/0!</v>
      </c>
      <c r="S51" s="68" t="e">
        <f ca="1">IF(AND('1 - 4 Hr Raw Data'!Q47="",'2 - 24 Hr Raw Data'!Q47=""),(P51-S$6)/(P$11-S$6)*100,"")</f>
        <v>#DIV/0!</v>
      </c>
      <c r="T51" s="69" t="e">
        <f ca="1">IF(AND('1 - 4 Hr Raw Data'!Q47="",'2 - 24 Hr Raw Data'!Q47=""),(Q51/Q$11)*100,"")</f>
        <v>#DIV/0!</v>
      </c>
      <c r="U51" s="253" t="str">
        <f>IF(AND('1 - 4 Hr Raw Data'!Q47&lt;&gt;"",'2 - 24 Hr Raw Data'!Q47=""),"4 Hour: "&amp;'1 - 4 Hr Raw Data'!Q47,IF(AND('1 - 4 Hr Raw Data'!Q47="",'2 - 24 Hr Raw Data'!Q47&lt;&gt;""),"24 Hour: "&amp;'2 - 24 Hr Raw Data'!Q47,IF(AND('1 - 4 Hr Raw Data'!Q47="",'2 - 24 Hr Raw Data'!Q47=""),"","4 Hour: "&amp;'1 - 4 Hr Raw Data'!Q47&amp;"; 24 Hour: "&amp;'2 - 24 Hr Raw Data'!Q47)))</f>
        <v/>
      </c>
      <c r="V51" s="70" t="b">
        <f t="shared" si="0"/>
        <v>0</v>
      </c>
    </row>
    <row r="52" spans="1:22" s="70" customFormat="1" ht="14" x14ac:dyDescent="0.15">
      <c r="A52" s="286" t="str">
        <f>IF('1 - 4 Hr Raw Data'!O48="","",'1 - 4 Hr Raw Data'!O48)</f>
        <v/>
      </c>
      <c r="B52" s="235"/>
      <c r="C52" s="239" t="str">
        <f>IF(A52="","",'1 - 4 Hr Raw Data'!P48)</f>
        <v/>
      </c>
      <c r="D52" s="138">
        <f>IF(AND('1 - 4 Hr Raw Data'!Q48="",'2 - 24 Hr Raw Data'!Q48=""),'1 - 4 Hr Raw Data'!B48,"")</f>
        <v>0</v>
      </c>
      <c r="E52" s="139">
        <f>IF(AND('1 - 4 Hr Raw Data'!Q48="",'2 - 24 Hr Raw Data'!Q48=""),'1 - 4 Hr Raw Data'!I48,"")</f>
        <v>0</v>
      </c>
      <c r="F52" s="64">
        <f>IF(AND('1 - 4 Hr Raw Data'!Q48="",'2 - 24 Hr Raw Data'!Q48=""),'1 - 4 Hr Raw Data'!J48,"")</f>
        <v>0</v>
      </c>
      <c r="G52" s="64">
        <f>IF(AND('1 - 4 Hr Raw Data'!Q48="",'2 - 24 Hr Raw Data'!Q48=""),'1 - 4 Hr Raw Data'!K48,"")</f>
        <v>0</v>
      </c>
      <c r="H52" s="65">
        <f>IF(AND('1 - 4 Hr Raw Data'!Q48="",'2 - 24 Hr Raw Data'!Q48=""),'1 - 4 Hr Raw Data'!L48,"")</f>
        <v>0</v>
      </c>
      <c r="I52" s="348">
        <f>IF(AND('1 - 4 Hr Raw Data'!Q48="",'2 - 24 Hr Raw Data'!Q48=""),'1 - 4 Hr Raw Data'!M48,"")</f>
        <v>0</v>
      </c>
      <c r="J52" s="194" t="e">
        <f>IF(AND('1 - 4 Hr Raw Data'!Q48="",'2 - 24 Hr Raw Data'!Q48=""),(F52/(E52))*100,"")</f>
        <v>#DIV/0!</v>
      </c>
      <c r="K52" s="65" t="e">
        <f ca="1">IF(AND('1 - 4 Hr Raw Data'!Q48="",'2 - 24 Hr Raw Data'!Q48=""),J52/$J$11,"")</f>
        <v>#DIV/0!</v>
      </c>
      <c r="L52" s="65" t="e">
        <f>IF(AND('1 - 4 Hr Raw Data'!Q48="",'2 - 24 Hr Raw Data'!Q48=""),(G52/(E52))*100,"")</f>
        <v>#DIV/0!</v>
      </c>
      <c r="M52" s="65" t="e">
        <f ca="1">IF(AND('1 - 4 Hr Raw Data'!Q48="",'2 - 24 Hr Raw Data'!Q48=""),L52/$L$11,"")</f>
        <v>#DIV/0!</v>
      </c>
      <c r="N52" s="65" t="e">
        <f ca="1">IF(AND('1 - 4 Hr Raw Data'!Q48="",'2 - 24 Hr Raw Data'!Q48=""),H52/$H$11,"")</f>
        <v>#DIV/0!</v>
      </c>
      <c r="O52" s="65" t="e">
        <f ca="1">IF(AND('1 - 4 Hr Raw Data'!Q48="",'2 - 24 Hr Raw Data'!Q48=""),I52/$I$11,"")</f>
        <v>#DIV/0!</v>
      </c>
      <c r="P52" s="66" t="e">
        <f>IF(AND('1 - 4 Hr Raw Data'!Q48="",'2 - 24 Hr Raw Data'!Q48=""),(E52/D52)*($S$4/1.042)*2,"")</f>
        <v>#DIV/0!</v>
      </c>
      <c r="Q52" s="67" t="e">
        <f>IF(AND('1 - 4 Hr Raw Data'!Q48="",'2 - 24 Hr Raw Data'!Q48=""),LOG(P52/S$6,2),"")</f>
        <v>#DIV/0!</v>
      </c>
      <c r="R52" s="68" t="e">
        <f ca="1">IF(AND('1 - 4 Hr Raw Data'!Q48="",'2 - 24 Hr Raw Data'!Q48=""),(P52/P$11)*100,"")</f>
        <v>#DIV/0!</v>
      </c>
      <c r="S52" s="68" t="e">
        <f ca="1">IF(AND('1 - 4 Hr Raw Data'!Q48="",'2 - 24 Hr Raw Data'!Q48=""),(P52-S$6)/(P$11-S$6)*100,"")</f>
        <v>#DIV/0!</v>
      </c>
      <c r="T52" s="69" t="e">
        <f ca="1">IF(AND('1 - 4 Hr Raw Data'!Q48="",'2 - 24 Hr Raw Data'!Q48=""),(Q52/Q$11)*100,"")</f>
        <v>#DIV/0!</v>
      </c>
      <c r="U52" s="253" t="str">
        <f>IF(AND('1 - 4 Hr Raw Data'!Q48&lt;&gt;"",'2 - 24 Hr Raw Data'!Q48=""),"4 Hour: "&amp;'1 - 4 Hr Raw Data'!Q48,IF(AND('1 - 4 Hr Raw Data'!Q48="",'2 - 24 Hr Raw Data'!Q48&lt;&gt;""),"24 Hour: "&amp;'2 - 24 Hr Raw Data'!Q48,IF(AND('1 - 4 Hr Raw Data'!Q48="",'2 - 24 Hr Raw Data'!Q48=""),"","4 Hour: "&amp;'1 - 4 Hr Raw Data'!Q48&amp;"; 24 Hour: "&amp;'2 - 24 Hr Raw Data'!Q48)))</f>
        <v/>
      </c>
      <c r="V52" s="70" t="b">
        <f t="shared" si="0"/>
        <v>0</v>
      </c>
    </row>
    <row r="53" spans="1:22" s="70" customFormat="1" ht="14" x14ac:dyDescent="0.15">
      <c r="A53" s="286" t="str">
        <f>IF('1 - 4 Hr Raw Data'!O49="","",'1 - 4 Hr Raw Data'!O49)</f>
        <v/>
      </c>
      <c r="B53" s="235"/>
      <c r="C53" s="239" t="str">
        <f>IF(A53="","",'1 - 4 Hr Raw Data'!P49)</f>
        <v/>
      </c>
      <c r="D53" s="138">
        <f>IF(AND('1 - 4 Hr Raw Data'!Q49="",'2 - 24 Hr Raw Data'!Q49=""),'1 - 4 Hr Raw Data'!B49,"")</f>
        <v>0</v>
      </c>
      <c r="E53" s="139">
        <f>IF(AND('1 - 4 Hr Raw Data'!Q49="",'2 - 24 Hr Raw Data'!Q49=""),'1 - 4 Hr Raw Data'!I49,"")</f>
        <v>0</v>
      </c>
      <c r="F53" s="64">
        <f>IF(AND('1 - 4 Hr Raw Data'!Q49="",'2 - 24 Hr Raw Data'!Q49=""),'1 - 4 Hr Raw Data'!J49,"")</f>
        <v>0</v>
      </c>
      <c r="G53" s="64">
        <f>IF(AND('1 - 4 Hr Raw Data'!Q49="",'2 - 24 Hr Raw Data'!Q49=""),'1 - 4 Hr Raw Data'!K49,"")</f>
        <v>0</v>
      </c>
      <c r="H53" s="65">
        <f>IF(AND('1 - 4 Hr Raw Data'!Q49="",'2 - 24 Hr Raw Data'!Q49=""),'1 - 4 Hr Raw Data'!L49,"")</f>
        <v>0</v>
      </c>
      <c r="I53" s="348">
        <f>IF(AND('1 - 4 Hr Raw Data'!Q49="",'2 - 24 Hr Raw Data'!Q49=""),'1 - 4 Hr Raw Data'!M49,"")</f>
        <v>0</v>
      </c>
      <c r="J53" s="194" t="e">
        <f>IF(AND('1 - 4 Hr Raw Data'!Q49="",'2 - 24 Hr Raw Data'!Q49=""),(F53/(E53))*100,"")</f>
        <v>#DIV/0!</v>
      </c>
      <c r="K53" s="65" t="e">
        <f ca="1">IF(AND('1 - 4 Hr Raw Data'!Q49="",'2 - 24 Hr Raw Data'!Q49=""),J53/$J$11,"")</f>
        <v>#DIV/0!</v>
      </c>
      <c r="L53" s="65" t="e">
        <f>IF(AND('1 - 4 Hr Raw Data'!Q49="",'2 - 24 Hr Raw Data'!Q49=""),(G53/(E53))*100,"")</f>
        <v>#DIV/0!</v>
      </c>
      <c r="M53" s="65" t="e">
        <f ca="1">IF(AND('1 - 4 Hr Raw Data'!Q49="",'2 - 24 Hr Raw Data'!Q49=""),L53/$L$11,"")</f>
        <v>#DIV/0!</v>
      </c>
      <c r="N53" s="65" t="e">
        <f ca="1">IF(AND('1 - 4 Hr Raw Data'!Q49="",'2 - 24 Hr Raw Data'!Q49=""),H53/$H$11,"")</f>
        <v>#DIV/0!</v>
      </c>
      <c r="O53" s="65" t="e">
        <f ca="1">IF(AND('1 - 4 Hr Raw Data'!Q49="",'2 - 24 Hr Raw Data'!Q49=""),I53/$I$11,"")</f>
        <v>#DIV/0!</v>
      </c>
      <c r="P53" s="66" t="e">
        <f>IF(AND('1 - 4 Hr Raw Data'!Q49="",'2 - 24 Hr Raw Data'!Q49=""),(E53/D53)*($S$4/1.042)*2,"")</f>
        <v>#DIV/0!</v>
      </c>
      <c r="Q53" s="67" t="e">
        <f>IF(AND('1 - 4 Hr Raw Data'!Q49="",'2 - 24 Hr Raw Data'!Q49=""),LOG(P53/S$6,2),"")</f>
        <v>#DIV/0!</v>
      </c>
      <c r="R53" s="68" t="e">
        <f ca="1">IF(AND('1 - 4 Hr Raw Data'!Q49="",'2 - 24 Hr Raw Data'!Q49=""),(P53/P$11)*100,"")</f>
        <v>#DIV/0!</v>
      </c>
      <c r="S53" s="68" t="e">
        <f ca="1">IF(AND('1 - 4 Hr Raw Data'!Q49="",'2 - 24 Hr Raw Data'!Q49=""),(P53-S$6)/(P$11-S$6)*100,"")</f>
        <v>#DIV/0!</v>
      </c>
      <c r="T53" s="69" t="e">
        <f ca="1">IF(AND('1 - 4 Hr Raw Data'!Q49="",'2 - 24 Hr Raw Data'!Q49=""),(Q53/Q$11)*100,"")</f>
        <v>#DIV/0!</v>
      </c>
      <c r="U53" s="253" t="str">
        <f>IF(AND('1 - 4 Hr Raw Data'!Q49&lt;&gt;"",'2 - 24 Hr Raw Data'!Q49=""),"4 Hour: "&amp;'1 - 4 Hr Raw Data'!Q49,IF(AND('1 - 4 Hr Raw Data'!Q49="",'2 - 24 Hr Raw Data'!Q49&lt;&gt;""),"24 Hour: "&amp;'2 - 24 Hr Raw Data'!Q49,IF(AND('1 - 4 Hr Raw Data'!Q49="",'2 - 24 Hr Raw Data'!Q49=""),"","4 Hour: "&amp;'1 - 4 Hr Raw Data'!Q49&amp;"; 24 Hour: "&amp;'2 - 24 Hr Raw Data'!Q49)))</f>
        <v/>
      </c>
      <c r="V53" s="70" t="b">
        <f t="shared" si="0"/>
        <v>0</v>
      </c>
    </row>
    <row r="54" spans="1:22" s="70" customFormat="1" ht="14" x14ac:dyDescent="0.15">
      <c r="A54" s="286" t="str">
        <f>IF('1 - 4 Hr Raw Data'!O50="","",'1 - 4 Hr Raw Data'!O50)</f>
        <v/>
      </c>
      <c r="B54" s="235"/>
      <c r="C54" s="239" t="str">
        <f>IF(A54="","",'1 - 4 Hr Raw Data'!P50)</f>
        <v/>
      </c>
      <c r="D54" s="138">
        <f>IF(AND('1 - 4 Hr Raw Data'!Q50="",'2 - 24 Hr Raw Data'!Q50=""),'1 - 4 Hr Raw Data'!B50,"")</f>
        <v>0</v>
      </c>
      <c r="E54" s="139">
        <f>IF(AND('1 - 4 Hr Raw Data'!Q50="",'2 - 24 Hr Raw Data'!Q50=""),'1 - 4 Hr Raw Data'!I50,"")</f>
        <v>0</v>
      </c>
      <c r="F54" s="64">
        <f>IF(AND('1 - 4 Hr Raw Data'!Q50="",'2 - 24 Hr Raw Data'!Q50=""),'1 - 4 Hr Raw Data'!J50,"")</f>
        <v>0</v>
      </c>
      <c r="G54" s="64">
        <f>IF(AND('1 - 4 Hr Raw Data'!Q50="",'2 - 24 Hr Raw Data'!Q50=""),'1 - 4 Hr Raw Data'!K50,"")</f>
        <v>0</v>
      </c>
      <c r="H54" s="65">
        <f>IF(AND('1 - 4 Hr Raw Data'!Q50="",'2 - 24 Hr Raw Data'!Q50=""),'1 - 4 Hr Raw Data'!L50,"")</f>
        <v>0</v>
      </c>
      <c r="I54" s="348">
        <f>IF(AND('1 - 4 Hr Raw Data'!Q50="",'2 - 24 Hr Raw Data'!Q50=""),'1 - 4 Hr Raw Data'!M50,"")</f>
        <v>0</v>
      </c>
      <c r="J54" s="194" t="e">
        <f>IF(AND('1 - 4 Hr Raw Data'!Q50="",'2 - 24 Hr Raw Data'!Q50=""),(F54/(E54))*100,"")</f>
        <v>#DIV/0!</v>
      </c>
      <c r="K54" s="65" t="e">
        <f ca="1">IF(AND('1 - 4 Hr Raw Data'!Q50="",'2 - 24 Hr Raw Data'!Q50=""),J54/$J$11,"")</f>
        <v>#DIV/0!</v>
      </c>
      <c r="L54" s="65" t="e">
        <f>IF(AND('1 - 4 Hr Raw Data'!Q50="",'2 - 24 Hr Raw Data'!Q50=""),(G54/(E54))*100,"")</f>
        <v>#DIV/0!</v>
      </c>
      <c r="M54" s="65" t="e">
        <f ca="1">IF(AND('1 - 4 Hr Raw Data'!Q50="",'2 - 24 Hr Raw Data'!Q50=""),L54/$L$11,"")</f>
        <v>#DIV/0!</v>
      </c>
      <c r="N54" s="65" t="e">
        <f ca="1">IF(AND('1 - 4 Hr Raw Data'!Q50="",'2 - 24 Hr Raw Data'!Q50=""),H54/$H$11,"")</f>
        <v>#DIV/0!</v>
      </c>
      <c r="O54" s="65" t="e">
        <f ca="1">IF(AND('1 - 4 Hr Raw Data'!Q50="",'2 - 24 Hr Raw Data'!Q50=""),I54/$I$11,"")</f>
        <v>#DIV/0!</v>
      </c>
      <c r="P54" s="66" t="e">
        <f>IF(AND('1 - 4 Hr Raw Data'!Q50="",'2 - 24 Hr Raw Data'!Q50=""),(E54/D54)*($S$4/1.042)*2,"")</f>
        <v>#DIV/0!</v>
      </c>
      <c r="Q54" s="67" t="e">
        <f>IF(AND('1 - 4 Hr Raw Data'!Q50="",'2 - 24 Hr Raw Data'!Q50=""),LOG(P54/S$6,2),"")</f>
        <v>#DIV/0!</v>
      </c>
      <c r="R54" s="68" t="e">
        <f ca="1">IF(AND('1 - 4 Hr Raw Data'!Q50="",'2 - 24 Hr Raw Data'!Q50=""),(P54/P$11)*100,"")</f>
        <v>#DIV/0!</v>
      </c>
      <c r="S54" s="68" t="e">
        <f ca="1">IF(AND('1 - 4 Hr Raw Data'!Q50="",'2 - 24 Hr Raw Data'!Q50=""),(P54-S$6)/(P$11-S$6)*100,"")</f>
        <v>#DIV/0!</v>
      </c>
      <c r="T54" s="69" t="e">
        <f ca="1">IF(AND('1 - 4 Hr Raw Data'!Q50="",'2 - 24 Hr Raw Data'!Q50=""),(Q54/Q$11)*100,"")</f>
        <v>#DIV/0!</v>
      </c>
      <c r="U54" s="253" t="str">
        <f>IF(AND('1 - 4 Hr Raw Data'!Q50&lt;&gt;"",'2 - 24 Hr Raw Data'!Q50=""),"4 Hour: "&amp;'1 - 4 Hr Raw Data'!Q50,IF(AND('1 - 4 Hr Raw Data'!Q50="",'2 - 24 Hr Raw Data'!Q50&lt;&gt;""),"24 Hour: "&amp;'2 - 24 Hr Raw Data'!Q50,IF(AND('1 - 4 Hr Raw Data'!Q50="",'2 - 24 Hr Raw Data'!Q50=""),"","4 Hour: "&amp;'1 - 4 Hr Raw Data'!Q50&amp;"; 24 Hour: "&amp;'2 - 24 Hr Raw Data'!Q50)))</f>
        <v/>
      </c>
      <c r="V54" s="70" t="b">
        <f t="shared" si="0"/>
        <v>0</v>
      </c>
    </row>
    <row r="55" spans="1:22" s="70" customFormat="1" ht="14" x14ac:dyDescent="0.15">
      <c r="A55" s="286" t="str">
        <f>IF('1 - 4 Hr Raw Data'!O51="","",'1 - 4 Hr Raw Data'!O51)</f>
        <v/>
      </c>
      <c r="B55" s="235"/>
      <c r="C55" s="239" t="str">
        <f>IF(A55="","",'1 - 4 Hr Raw Data'!P51)</f>
        <v/>
      </c>
      <c r="D55" s="138">
        <f>IF(AND('1 - 4 Hr Raw Data'!Q51="",'2 - 24 Hr Raw Data'!Q51=""),'1 - 4 Hr Raw Data'!B51,"")</f>
        <v>0</v>
      </c>
      <c r="E55" s="139">
        <f>IF(AND('1 - 4 Hr Raw Data'!Q51="",'2 - 24 Hr Raw Data'!Q51=""),'1 - 4 Hr Raw Data'!I51,"")</f>
        <v>0</v>
      </c>
      <c r="F55" s="64">
        <f>IF(AND('1 - 4 Hr Raw Data'!Q51="",'2 - 24 Hr Raw Data'!Q51=""),'1 - 4 Hr Raw Data'!J51,"")</f>
        <v>0</v>
      </c>
      <c r="G55" s="64">
        <f>IF(AND('1 - 4 Hr Raw Data'!Q51="",'2 - 24 Hr Raw Data'!Q51=""),'1 - 4 Hr Raw Data'!K51,"")</f>
        <v>0</v>
      </c>
      <c r="H55" s="65">
        <f>IF(AND('1 - 4 Hr Raw Data'!Q51="",'2 - 24 Hr Raw Data'!Q51=""),'1 - 4 Hr Raw Data'!L51,"")</f>
        <v>0</v>
      </c>
      <c r="I55" s="348">
        <f>IF(AND('1 - 4 Hr Raw Data'!Q51="",'2 - 24 Hr Raw Data'!Q51=""),'1 - 4 Hr Raw Data'!M51,"")</f>
        <v>0</v>
      </c>
      <c r="J55" s="194" t="e">
        <f>IF(AND('1 - 4 Hr Raw Data'!Q51="",'2 - 24 Hr Raw Data'!Q51=""),(F55/(E55))*100,"")</f>
        <v>#DIV/0!</v>
      </c>
      <c r="K55" s="65" t="e">
        <f ca="1">IF(AND('1 - 4 Hr Raw Data'!Q51="",'2 - 24 Hr Raw Data'!Q51=""),J55/$J$11,"")</f>
        <v>#DIV/0!</v>
      </c>
      <c r="L55" s="65" t="e">
        <f>IF(AND('1 - 4 Hr Raw Data'!Q51="",'2 - 24 Hr Raw Data'!Q51=""),(G55/(E55))*100,"")</f>
        <v>#DIV/0!</v>
      </c>
      <c r="M55" s="65" t="e">
        <f ca="1">IF(AND('1 - 4 Hr Raw Data'!Q51="",'2 - 24 Hr Raw Data'!Q51=""),L55/$L$11,"")</f>
        <v>#DIV/0!</v>
      </c>
      <c r="N55" s="65" t="e">
        <f ca="1">IF(AND('1 - 4 Hr Raw Data'!Q51="",'2 - 24 Hr Raw Data'!Q51=""),H55/$H$11,"")</f>
        <v>#DIV/0!</v>
      </c>
      <c r="O55" s="65" t="e">
        <f ca="1">IF(AND('1 - 4 Hr Raw Data'!Q51="",'2 - 24 Hr Raw Data'!Q51=""),I55/$I$11,"")</f>
        <v>#DIV/0!</v>
      </c>
      <c r="P55" s="66" t="e">
        <f>IF(AND('1 - 4 Hr Raw Data'!Q51="",'2 - 24 Hr Raw Data'!Q51=""),(E55/D55)*($S$4/1.042)*2,"")</f>
        <v>#DIV/0!</v>
      </c>
      <c r="Q55" s="67" t="e">
        <f>IF(AND('1 - 4 Hr Raw Data'!Q51="",'2 - 24 Hr Raw Data'!Q51=""),LOG(P55/S$6,2),"")</f>
        <v>#DIV/0!</v>
      </c>
      <c r="R55" s="68" t="e">
        <f ca="1">IF(AND('1 - 4 Hr Raw Data'!Q51="",'2 - 24 Hr Raw Data'!Q51=""),(P55/P$11)*100,"")</f>
        <v>#DIV/0!</v>
      </c>
      <c r="S55" s="68" t="e">
        <f ca="1">IF(AND('1 - 4 Hr Raw Data'!Q51="",'2 - 24 Hr Raw Data'!Q51=""),(P55-S$6)/(P$11-S$6)*100,"")</f>
        <v>#DIV/0!</v>
      </c>
      <c r="T55" s="69" t="e">
        <f ca="1">IF(AND('1 - 4 Hr Raw Data'!Q51="",'2 - 24 Hr Raw Data'!Q51=""),(Q55/Q$11)*100,"")</f>
        <v>#DIV/0!</v>
      </c>
      <c r="U55" s="253" t="str">
        <f>IF(AND('1 - 4 Hr Raw Data'!Q51&lt;&gt;"",'2 - 24 Hr Raw Data'!Q51=""),"4 Hour: "&amp;'1 - 4 Hr Raw Data'!Q51,IF(AND('1 - 4 Hr Raw Data'!Q51="",'2 - 24 Hr Raw Data'!Q51&lt;&gt;""),"24 Hour: "&amp;'2 - 24 Hr Raw Data'!Q51,IF(AND('1 - 4 Hr Raw Data'!Q51="",'2 - 24 Hr Raw Data'!Q51=""),"","4 Hour: "&amp;'1 - 4 Hr Raw Data'!Q51&amp;"; 24 Hour: "&amp;'2 - 24 Hr Raw Data'!Q51)))</f>
        <v/>
      </c>
      <c r="V55" s="70" t="b">
        <f t="shared" si="0"/>
        <v>0</v>
      </c>
    </row>
    <row r="56" spans="1:22" s="70" customFormat="1" ht="14" x14ac:dyDescent="0.15">
      <c r="A56" s="286" t="str">
        <f>IF('1 - 4 Hr Raw Data'!O52="","",'1 - 4 Hr Raw Data'!O52)</f>
        <v/>
      </c>
      <c r="B56" s="235"/>
      <c r="C56" s="239" t="str">
        <f>IF(A56="","",'1 - 4 Hr Raw Data'!P52)</f>
        <v/>
      </c>
      <c r="D56" s="138">
        <f>IF(AND('1 - 4 Hr Raw Data'!Q52="",'2 - 24 Hr Raw Data'!Q52=""),'1 - 4 Hr Raw Data'!B52,"")</f>
        <v>0</v>
      </c>
      <c r="E56" s="139">
        <f>IF(AND('1 - 4 Hr Raw Data'!Q52="",'2 - 24 Hr Raw Data'!Q52=""),'1 - 4 Hr Raw Data'!I52,"")</f>
        <v>0</v>
      </c>
      <c r="F56" s="64">
        <f>IF(AND('1 - 4 Hr Raw Data'!Q52="",'2 - 24 Hr Raw Data'!Q52=""),'1 - 4 Hr Raw Data'!J52,"")</f>
        <v>0</v>
      </c>
      <c r="G56" s="64">
        <f>IF(AND('1 - 4 Hr Raw Data'!Q52="",'2 - 24 Hr Raw Data'!Q52=""),'1 - 4 Hr Raw Data'!K52,"")</f>
        <v>0</v>
      </c>
      <c r="H56" s="65">
        <f>IF(AND('1 - 4 Hr Raw Data'!Q52="",'2 - 24 Hr Raw Data'!Q52=""),'1 - 4 Hr Raw Data'!L52,"")</f>
        <v>0</v>
      </c>
      <c r="I56" s="348">
        <f>IF(AND('1 - 4 Hr Raw Data'!Q52="",'2 - 24 Hr Raw Data'!Q52=""),'1 - 4 Hr Raw Data'!M52,"")</f>
        <v>0</v>
      </c>
      <c r="J56" s="194" t="e">
        <f>IF(AND('1 - 4 Hr Raw Data'!Q52="",'2 - 24 Hr Raw Data'!Q52=""),(F56/(E56))*100,"")</f>
        <v>#DIV/0!</v>
      </c>
      <c r="K56" s="65" t="e">
        <f ca="1">IF(AND('1 - 4 Hr Raw Data'!Q52="",'2 - 24 Hr Raw Data'!Q52=""),J56/$J$11,"")</f>
        <v>#DIV/0!</v>
      </c>
      <c r="L56" s="65" t="e">
        <f>IF(AND('1 - 4 Hr Raw Data'!Q52="",'2 - 24 Hr Raw Data'!Q52=""),(G56/(E56))*100,"")</f>
        <v>#DIV/0!</v>
      </c>
      <c r="M56" s="65" t="e">
        <f ca="1">IF(AND('1 - 4 Hr Raw Data'!Q52="",'2 - 24 Hr Raw Data'!Q52=""),L56/$L$11,"")</f>
        <v>#DIV/0!</v>
      </c>
      <c r="N56" s="65" t="e">
        <f ca="1">IF(AND('1 - 4 Hr Raw Data'!Q52="",'2 - 24 Hr Raw Data'!Q52=""),H56/$H$11,"")</f>
        <v>#DIV/0!</v>
      </c>
      <c r="O56" s="65" t="e">
        <f ca="1">IF(AND('1 - 4 Hr Raw Data'!Q52="",'2 - 24 Hr Raw Data'!Q52=""),I56/$I$11,"")</f>
        <v>#DIV/0!</v>
      </c>
      <c r="P56" s="66" t="e">
        <f>IF(AND('1 - 4 Hr Raw Data'!Q52="",'2 - 24 Hr Raw Data'!Q52=""),(E56/D56)*($S$4/1.042)*2,"")</f>
        <v>#DIV/0!</v>
      </c>
      <c r="Q56" s="67" t="e">
        <f>IF(AND('1 - 4 Hr Raw Data'!Q52="",'2 - 24 Hr Raw Data'!Q52=""),LOG(P56/S$6,2),"")</f>
        <v>#DIV/0!</v>
      </c>
      <c r="R56" s="68" t="e">
        <f ca="1">IF(AND('1 - 4 Hr Raw Data'!Q52="",'2 - 24 Hr Raw Data'!Q52=""),(P56/P$11)*100,"")</f>
        <v>#DIV/0!</v>
      </c>
      <c r="S56" s="68" t="e">
        <f ca="1">IF(AND('1 - 4 Hr Raw Data'!Q52="",'2 - 24 Hr Raw Data'!Q52=""),(P56-S$6)/(P$11-S$6)*100,"")</f>
        <v>#DIV/0!</v>
      </c>
      <c r="T56" s="69" t="e">
        <f ca="1">IF(AND('1 - 4 Hr Raw Data'!Q52="",'2 - 24 Hr Raw Data'!Q52=""),(Q56/Q$11)*100,"")</f>
        <v>#DIV/0!</v>
      </c>
      <c r="U56" s="253" t="str">
        <f>IF(AND('1 - 4 Hr Raw Data'!Q52&lt;&gt;"",'2 - 24 Hr Raw Data'!Q52=""),"4 Hour: "&amp;'1 - 4 Hr Raw Data'!Q52,IF(AND('1 - 4 Hr Raw Data'!Q52="",'2 - 24 Hr Raw Data'!Q52&lt;&gt;""),"24 Hour: "&amp;'2 - 24 Hr Raw Data'!Q52,IF(AND('1 - 4 Hr Raw Data'!Q52="",'2 - 24 Hr Raw Data'!Q52=""),"","4 Hour: "&amp;'1 - 4 Hr Raw Data'!Q52&amp;"; 24 Hour: "&amp;'2 - 24 Hr Raw Data'!Q52)))</f>
        <v/>
      </c>
      <c r="V56" s="70" t="b">
        <f t="shared" si="0"/>
        <v>0</v>
      </c>
    </row>
    <row r="57" spans="1:22" s="70" customFormat="1" ht="14" x14ac:dyDescent="0.15">
      <c r="A57" s="286" t="str">
        <f>IF('1 - 4 Hr Raw Data'!O53="","",'1 - 4 Hr Raw Data'!O53)</f>
        <v/>
      </c>
      <c r="B57" s="235"/>
      <c r="C57" s="239" t="str">
        <f>IF(A57="","",'1 - 4 Hr Raw Data'!P53)</f>
        <v/>
      </c>
      <c r="D57" s="138">
        <f>IF(AND('1 - 4 Hr Raw Data'!Q53="",'2 - 24 Hr Raw Data'!Q53=""),'1 - 4 Hr Raw Data'!B53,"")</f>
        <v>0</v>
      </c>
      <c r="E57" s="139">
        <f>IF(AND('1 - 4 Hr Raw Data'!Q53="",'2 - 24 Hr Raw Data'!Q53=""),'1 - 4 Hr Raw Data'!I53,"")</f>
        <v>0</v>
      </c>
      <c r="F57" s="64">
        <f>IF(AND('1 - 4 Hr Raw Data'!Q53="",'2 - 24 Hr Raw Data'!Q53=""),'1 - 4 Hr Raw Data'!J53,"")</f>
        <v>0</v>
      </c>
      <c r="G57" s="64">
        <f>IF(AND('1 - 4 Hr Raw Data'!Q53="",'2 - 24 Hr Raw Data'!Q53=""),'1 - 4 Hr Raw Data'!K53,"")</f>
        <v>0</v>
      </c>
      <c r="H57" s="65">
        <f>IF(AND('1 - 4 Hr Raw Data'!Q53="",'2 - 24 Hr Raw Data'!Q53=""),'1 - 4 Hr Raw Data'!L53,"")</f>
        <v>0</v>
      </c>
      <c r="I57" s="348">
        <f>IF(AND('1 - 4 Hr Raw Data'!Q53="",'2 - 24 Hr Raw Data'!Q53=""),'1 - 4 Hr Raw Data'!M53,"")</f>
        <v>0</v>
      </c>
      <c r="J57" s="194" t="e">
        <f>IF(AND('1 - 4 Hr Raw Data'!Q53="",'2 - 24 Hr Raw Data'!Q53=""),(F57/(E57))*100,"")</f>
        <v>#DIV/0!</v>
      </c>
      <c r="K57" s="65" t="e">
        <f ca="1">IF(AND('1 - 4 Hr Raw Data'!Q53="",'2 - 24 Hr Raw Data'!Q53=""),J57/$J$11,"")</f>
        <v>#DIV/0!</v>
      </c>
      <c r="L57" s="65" t="e">
        <f>IF(AND('1 - 4 Hr Raw Data'!Q53="",'2 - 24 Hr Raw Data'!Q53=""),(G57/(E57))*100,"")</f>
        <v>#DIV/0!</v>
      </c>
      <c r="M57" s="65" t="e">
        <f ca="1">IF(AND('1 - 4 Hr Raw Data'!Q53="",'2 - 24 Hr Raw Data'!Q53=""),L57/$L$11,"")</f>
        <v>#DIV/0!</v>
      </c>
      <c r="N57" s="65" t="e">
        <f ca="1">IF(AND('1 - 4 Hr Raw Data'!Q53="",'2 - 24 Hr Raw Data'!Q53=""),H57/$H$11,"")</f>
        <v>#DIV/0!</v>
      </c>
      <c r="O57" s="65" t="e">
        <f ca="1">IF(AND('1 - 4 Hr Raw Data'!Q53="",'2 - 24 Hr Raw Data'!Q53=""),I57/$I$11,"")</f>
        <v>#DIV/0!</v>
      </c>
      <c r="P57" s="66" t="e">
        <f>IF(AND('1 - 4 Hr Raw Data'!Q53="",'2 - 24 Hr Raw Data'!Q53=""),(E57/D57)*($S$4/1.042)*2,"")</f>
        <v>#DIV/0!</v>
      </c>
      <c r="Q57" s="67" t="e">
        <f>IF(AND('1 - 4 Hr Raw Data'!Q53="",'2 - 24 Hr Raw Data'!Q53=""),LOG(P57/S$6,2),"")</f>
        <v>#DIV/0!</v>
      </c>
      <c r="R57" s="68" t="e">
        <f ca="1">IF(AND('1 - 4 Hr Raw Data'!Q53="",'2 - 24 Hr Raw Data'!Q53=""),(P57/P$11)*100,"")</f>
        <v>#DIV/0!</v>
      </c>
      <c r="S57" s="68" t="e">
        <f ca="1">IF(AND('1 - 4 Hr Raw Data'!Q53="",'2 - 24 Hr Raw Data'!Q53=""),(P57-S$6)/(P$11-S$6)*100,"")</f>
        <v>#DIV/0!</v>
      </c>
      <c r="T57" s="69" t="e">
        <f ca="1">IF(AND('1 - 4 Hr Raw Data'!Q53="",'2 - 24 Hr Raw Data'!Q53=""),(Q57/Q$11)*100,"")</f>
        <v>#DIV/0!</v>
      </c>
      <c r="U57" s="253" t="str">
        <f>IF(AND('1 - 4 Hr Raw Data'!Q53&lt;&gt;"",'2 - 24 Hr Raw Data'!Q53=""),"4 Hour: "&amp;'1 - 4 Hr Raw Data'!Q53,IF(AND('1 - 4 Hr Raw Data'!Q53="",'2 - 24 Hr Raw Data'!Q53&lt;&gt;""),"24 Hour: "&amp;'2 - 24 Hr Raw Data'!Q53,IF(AND('1 - 4 Hr Raw Data'!Q53="",'2 - 24 Hr Raw Data'!Q53=""),"","4 Hour: "&amp;'1 - 4 Hr Raw Data'!Q53&amp;"; 24 Hour: "&amp;'2 - 24 Hr Raw Data'!Q53)))</f>
        <v/>
      </c>
      <c r="V57" s="70" t="b">
        <f t="shared" si="0"/>
        <v>0</v>
      </c>
    </row>
    <row r="58" spans="1:22" s="70" customFormat="1" ht="14" x14ac:dyDescent="0.15">
      <c r="A58" s="286" t="str">
        <f>IF('1 - 4 Hr Raw Data'!O54="","",'1 - 4 Hr Raw Data'!O54)</f>
        <v/>
      </c>
      <c r="B58" s="235"/>
      <c r="C58" s="239" t="str">
        <f>IF(A58="","",'1 - 4 Hr Raw Data'!P54)</f>
        <v/>
      </c>
      <c r="D58" s="138">
        <f>IF(AND('1 - 4 Hr Raw Data'!Q54="",'2 - 24 Hr Raw Data'!Q54=""),'1 - 4 Hr Raw Data'!B54,"")</f>
        <v>0</v>
      </c>
      <c r="E58" s="139">
        <f>IF(AND('1 - 4 Hr Raw Data'!Q54="",'2 - 24 Hr Raw Data'!Q54=""),'1 - 4 Hr Raw Data'!I54,"")</f>
        <v>0</v>
      </c>
      <c r="F58" s="64">
        <f>IF(AND('1 - 4 Hr Raw Data'!Q54="",'2 - 24 Hr Raw Data'!Q54=""),'1 - 4 Hr Raw Data'!J54,"")</f>
        <v>0</v>
      </c>
      <c r="G58" s="64">
        <f>IF(AND('1 - 4 Hr Raw Data'!Q54="",'2 - 24 Hr Raw Data'!Q54=""),'1 - 4 Hr Raw Data'!K54,"")</f>
        <v>0</v>
      </c>
      <c r="H58" s="65">
        <f>IF(AND('1 - 4 Hr Raw Data'!Q54="",'2 - 24 Hr Raw Data'!Q54=""),'1 - 4 Hr Raw Data'!L54,"")</f>
        <v>0</v>
      </c>
      <c r="I58" s="348">
        <f>IF(AND('1 - 4 Hr Raw Data'!Q54="",'2 - 24 Hr Raw Data'!Q54=""),'1 - 4 Hr Raw Data'!M54,"")</f>
        <v>0</v>
      </c>
      <c r="J58" s="194" t="e">
        <f>IF(AND('1 - 4 Hr Raw Data'!Q54="",'2 - 24 Hr Raw Data'!Q54=""),(F58/(E58))*100,"")</f>
        <v>#DIV/0!</v>
      </c>
      <c r="K58" s="65" t="e">
        <f ca="1">IF(AND('1 - 4 Hr Raw Data'!Q54="",'2 - 24 Hr Raw Data'!Q54=""),J58/$J$11,"")</f>
        <v>#DIV/0!</v>
      </c>
      <c r="L58" s="65" t="e">
        <f>IF(AND('1 - 4 Hr Raw Data'!Q54="",'2 - 24 Hr Raw Data'!Q54=""),(G58/(E58))*100,"")</f>
        <v>#DIV/0!</v>
      </c>
      <c r="M58" s="65" t="e">
        <f ca="1">IF(AND('1 - 4 Hr Raw Data'!Q54="",'2 - 24 Hr Raw Data'!Q54=""),L58/$L$11,"")</f>
        <v>#DIV/0!</v>
      </c>
      <c r="N58" s="65" t="e">
        <f ca="1">IF(AND('1 - 4 Hr Raw Data'!Q54="",'2 - 24 Hr Raw Data'!Q54=""),H58/$H$11,"")</f>
        <v>#DIV/0!</v>
      </c>
      <c r="O58" s="65" t="e">
        <f ca="1">IF(AND('1 - 4 Hr Raw Data'!Q54="",'2 - 24 Hr Raw Data'!Q54=""),I58/$I$11,"")</f>
        <v>#DIV/0!</v>
      </c>
      <c r="P58" s="66" t="e">
        <f>IF(AND('1 - 4 Hr Raw Data'!Q54="",'2 - 24 Hr Raw Data'!Q54=""),(E58/D58)*($S$4/1.042)*2,"")</f>
        <v>#DIV/0!</v>
      </c>
      <c r="Q58" s="67" t="e">
        <f>IF(AND('1 - 4 Hr Raw Data'!Q54="",'2 - 24 Hr Raw Data'!Q54=""),LOG(P58/S$6,2),"")</f>
        <v>#DIV/0!</v>
      </c>
      <c r="R58" s="68" t="e">
        <f ca="1">IF(AND('1 - 4 Hr Raw Data'!Q54="",'2 - 24 Hr Raw Data'!Q54=""),(P58/P$11)*100,"")</f>
        <v>#DIV/0!</v>
      </c>
      <c r="S58" s="68" t="e">
        <f ca="1">IF(AND('1 - 4 Hr Raw Data'!Q54="",'2 - 24 Hr Raw Data'!Q54=""),(P58-S$6)/(P$11-S$6)*100,"")</f>
        <v>#DIV/0!</v>
      </c>
      <c r="T58" s="69" t="e">
        <f ca="1">IF(AND('1 - 4 Hr Raw Data'!Q54="",'2 - 24 Hr Raw Data'!Q54=""),(Q58/Q$11)*100,"")</f>
        <v>#DIV/0!</v>
      </c>
      <c r="U58" s="253" t="str">
        <f>IF(AND('1 - 4 Hr Raw Data'!Q54&lt;&gt;"",'2 - 24 Hr Raw Data'!Q54=""),"4 Hour: "&amp;'1 - 4 Hr Raw Data'!Q54,IF(AND('1 - 4 Hr Raw Data'!Q54="",'2 - 24 Hr Raw Data'!Q54&lt;&gt;""),"24 Hour: "&amp;'2 - 24 Hr Raw Data'!Q54,IF(AND('1 - 4 Hr Raw Data'!Q54="",'2 - 24 Hr Raw Data'!Q54=""),"","4 Hour: "&amp;'1 - 4 Hr Raw Data'!Q54&amp;"; 24 Hour: "&amp;'2 - 24 Hr Raw Data'!Q54)))</f>
        <v/>
      </c>
      <c r="V58" s="70" t="b">
        <f t="shared" si="0"/>
        <v>0</v>
      </c>
    </row>
    <row r="59" spans="1:22" s="70" customFormat="1" ht="14" x14ac:dyDescent="0.15">
      <c r="A59" s="286" t="str">
        <f>IF('1 - 4 Hr Raw Data'!O55="","",'1 - 4 Hr Raw Data'!O55)</f>
        <v/>
      </c>
      <c r="B59" s="235"/>
      <c r="C59" s="239" t="str">
        <f>IF(A59="","",'1 - 4 Hr Raw Data'!P55)</f>
        <v/>
      </c>
      <c r="D59" s="138">
        <f>IF(AND('1 - 4 Hr Raw Data'!Q55="",'2 - 24 Hr Raw Data'!Q55=""),'1 - 4 Hr Raw Data'!B55,"")</f>
        <v>0</v>
      </c>
      <c r="E59" s="139">
        <f>IF(AND('1 - 4 Hr Raw Data'!Q55="",'2 - 24 Hr Raw Data'!Q55=""),'1 - 4 Hr Raw Data'!I55,"")</f>
        <v>0</v>
      </c>
      <c r="F59" s="64">
        <f>IF(AND('1 - 4 Hr Raw Data'!Q55="",'2 - 24 Hr Raw Data'!Q55=""),'1 - 4 Hr Raw Data'!J55,"")</f>
        <v>0</v>
      </c>
      <c r="G59" s="64">
        <f>IF(AND('1 - 4 Hr Raw Data'!Q55="",'2 - 24 Hr Raw Data'!Q55=""),'1 - 4 Hr Raw Data'!K55,"")</f>
        <v>0</v>
      </c>
      <c r="H59" s="65">
        <f>IF(AND('1 - 4 Hr Raw Data'!Q55="",'2 - 24 Hr Raw Data'!Q55=""),'1 - 4 Hr Raw Data'!L55,"")</f>
        <v>0</v>
      </c>
      <c r="I59" s="348">
        <f>IF(AND('1 - 4 Hr Raw Data'!Q55="",'2 - 24 Hr Raw Data'!Q55=""),'1 - 4 Hr Raw Data'!M55,"")</f>
        <v>0</v>
      </c>
      <c r="J59" s="194" t="e">
        <f>IF(AND('1 - 4 Hr Raw Data'!Q55="",'2 - 24 Hr Raw Data'!Q55=""),(F59/(E59))*100,"")</f>
        <v>#DIV/0!</v>
      </c>
      <c r="K59" s="65" t="e">
        <f ca="1">IF(AND('1 - 4 Hr Raw Data'!Q55="",'2 - 24 Hr Raw Data'!Q55=""),J59/$J$11,"")</f>
        <v>#DIV/0!</v>
      </c>
      <c r="L59" s="65" t="e">
        <f>IF(AND('1 - 4 Hr Raw Data'!Q55="",'2 - 24 Hr Raw Data'!Q55=""),(G59/(E59))*100,"")</f>
        <v>#DIV/0!</v>
      </c>
      <c r="M59" s="65" t="e">
        <f ca="1">IF(AND('1 - 4 Hr Raw Data'!Q55="",'2 - 24 Hr Raw Data'!Q55=""),L59/$L$11,"")</f>
        <v>#DIV/0!</v>
      </c>
      <c r="N59" s="65" t="e">
        <f ca="1">IF(AND('1 - 4 Hr Raw Data'!Q55="",'2 - 24 Hr Raw Data'!Q55=""),H59/$H$11,"")</f>
        <v>#DIV/0!</v>
      </c>
      <c r="O59" s="65" t="e">
        <f ca="1">IF(AND('1 - 4 Hr Raw Data'!Q55="",'2 - 24 Hr Raw Data'!Q55=""),I59/$I$11,"")</f>
        <v>#DIV/0!</v>
      </c>
      <c r="P59" s="66" t="e">
        <f>IF(AND('1 - 4 Hr Raw Data'!Q55="",'2 - 24 Hr Raw Data'!Q55=""),(E59/D59)*($S$4/1.042)*2,"")</f>
        <v>#DIV/0!</v>
      </c>
      <c r="Q59" s="67" t="e">
        <f>IF(AND('1 - 4 Hr Raw Data'!Q55="",'2 - 24 Hr Raw Data'!Q55=""),LOG(P59/S$6,2),"")</f>
        <v>#DIV/0!</v>
      </c>
      <c r="R59" s="68" t="e">
        <f ca="1">IF(AND('1 - 4 Hr Raw Data'!Q55="",'2 - 24 Hr Raw Data'!Q55=""),(P59/P$11)*100,"")</f>
        <v>#DIV/0!</v>
      </c>
      <c r="S59" s="68" t="e">
        <f ca="1">IF(AND('1 - 4 Hr Raw Data'!Q55="",'2 - 24 Hr Raw Data'!Q55=""),(P59-S$6)/(P$11-S$6)*100,"")</f>
        <v>#DIV/0!</v>
      </c>
      <c r="T59" s="69" t="e">
        <f ca="1">IF(AND('1 - 4 Hr Raw Data'!Q55="",'2 - 24 Hr Raw Data'!Q55=""),(Q59/Q$11)*100,"")</f>
        <v>#DIV/0!</v>
      </c>
      <c r="U59" s="253" t="str">
        <f>IF(AND('1 - 4 Hr Raw Data'!Q55&lt;&gt;"",'2 - 24 Hr Raw Data'!Q55=""),"4 Hour: "&amp;'1 - 4 Hr Raw Data'!Q55,IF(AND('1 - 4 Hr Raw Data'!Q55="",'2 - 24 Hr Raw Data'!Q55&lt;&gt;""),"24 Hour: "&amp;'2 - 24 Hr Raw Data'!Q55,IF(AND('1 - 4 Hr Raw Data'!Q55="",'2 - 24 Hr Raw Data'!Q55=""),"","4 Hour: "&amp;'1 - 4 Hr Raw Data'!Q55&amp;"; 24 Hour: "&amp;'2 - 24 Hr Raw Data'!Q55)))</f>
        <v/>
      </c>
      <c r="V59" s="70" t="b">
        <f t="shared" si="0"/>
        <v>0</v>
      </c>
    </row>
    <row r="60" spans="1:22" s="70" customFormat="1" ht="14" x14ac:dyDescent="0.15">
      <c r="A60" s="286" t="str">
        <f>IF('1 - 4 Hr Raw Data'!O56="","",'1 - 4 Hr Raw Data'!O56)</f>
        <v/>
      </c>
      <c r="B60" s="235"/>
      <c r="C60" s="239" t="str">
        <f>IF(A60="","",'1 - 4 Hr Raw Data'!P56)</f>
        <v/>
      </c>
      <c r="D60" s="138">
        <f>IF(AND('1 - 4 Hr Raw Data'!Q56="",'2 - 24 Hr Raw Data'!Q56=""),'1 - 4 Hr Raw Data'!B56,"")</f>
        <v>0</v>
      </c>
      <c r="E60" s="139">
        <f>IF(AND('1 - 4 Hr Raw Data'!Q56="",'2 - 24 Hr Raw Data'!Q56=""),'1 - 4 Hr Raw Data'!I56,"")</f>
        <v>0</v>
      </c>
      <c r="F60" s="64">
        <f>IF(AND('1 - 4 Hr Raw Data'!Q56="",'2 - 24 Hr Raw Data'!Q56=""),'1 - 4 Hr Raw Data'!J56,"")</f>
        <v>0</v>
      </c>
      <c r="G60" s="64">
        <f>IF(AND('1 - 4 Hr Raw Data'!Q56="",'2 - 24 Hr Raw Data'!Q56=""),'1 - 4 Hr Raw Data'!K56,"")</f>
        <v>0</v>
      </c>
      <c r="H60" s="65">
        <f>IF(AND('1 - 4 Hr Raw Data'!Q56="",'2 - 24 Hr Raw Data'!Q56=""),'1 - 4 Hr Raw Data'!L56,"")</f>
        <v>0</v>
      </c>
      <c r="I60" s="348">
        <f>IF(AND('1 - 4 Hr Raw Data'!Q56="",'2 - 24 Hr Raw Data'!Q56=""),'1 - 4 Hr Raw Data'!M56,"")</f>
        <v>0</v>
      </c>
      <c r="J60" s="194" t="e">
        <f>IF(AND('1 - 4 Hr Raw Data'!Q56="",'2 - 24 Hr Raw Data'!Q56=""),(F60/(E60))*100,"")</f>
        <v>#DIV/0!</v>
      </c>
      <c r="K60" s="65" t="e">
        <f ca="1">IF(AND('1 - 4 Hr Raw Data'!Q56="",'2 - 24 Hr Raw Data'!Q56=""),J60/$J$11,"")</f>
        <v>#DIV/0!</v>
      </c>
      <c r="L60" s="65" t="e">
        <f>IF(AND('1 - 4 Hr Raw Data'!Q56="",'2 - 24 Hr Raw Data'!Q56=""),(G60/(E60))*100,"")</f>
        <v>#DIV/0!</v>
      </c>
      <c r="M60" s="65" t="e">
        <f ca="1">IF(AND('1 - 4 Hr Raw Data'!Q56="",'2 - 24 Hr Raw Data'!Q56=""),L60/$L$11,"")</f>
        <v>#DIV/0!</v>
      </c>
      <c r="N60" s="65" t="e">
        <f ca="1">IF(AND('1 - 4 Hr Raw Data'!Q56="",'2 - 24 Hr Raw Data'!Q56=""),H60/$H$11,"")</f>
        <v>#DIV/0!</v>
      </c>
      <c r="O60" s="65" t="e">
        <f ca="1">IF(AND('1 - 4 Hr Raw Data'!Q56="",'2 - 24 Hr Raw Data'!Q56=""),I60/$I$11,"")</f>
        <v>#DIV/0!</v>
      </c>
      <c r="P60" s="66" t="e">
        <f>IF(AND('1 - 4 Hr Raw Data'!Q56="",'2 - 24 Hr Raw Data'!Q56=""),(E60/D60)*($S$4/1.042)*2,"")</f>
        <v>#DIV/0!</v>
      </c>
      <c r="Q60" s="67" t="e">
        <f>IF(AND('1 - 4 Hr Raw Data'!Q56="",'2 - 24 Hr Raw Data'!Q56=""),LOG(P60/S$6,2),"")</f>
        <v>#DIV/0!</v>
      </c>
      <c r="R60" s="68" t="e">
        <f ca="1">IF(AND('1 - 4 Hr Raw Data'!Q56="",'2 - 24 Hr Raw Data'!Q56=""),(P60/P$11)*100,"")</f>
        <v>#DIV/0!</v>
      </c>
      <c r="S60" s="68" t="e">
        <f ca="1">IF(AND('1 - 4 Hr Raw Data'!Q56="",'2 - 24 Hr Raw Data'!Q56=""),(P60-S$6)/(P$11-S$6)*100,"")</f>
        <v>#DIV/0!</v>
      </c>
      <c r="T60" s="69" t="e">
        <f ca="1">IF(AND('1 - 4 Hr Raw Data'!Q56="",'2 - 24 Hr Raw Data'!Q56=""),(Q60/Q$11)*100,"")</f>
        <v>#DIV/0!</v>
      </c>
      <c r="U60" s="253" t="str">
        <f>IF(AND('1 - 4 Hr Raw Data'!Q56&lt;&gt;"",'2 - 24 Hr Raw Data'!Q56=""),"4 Hour: "&amp;'1 - 4 Hr Raw Data'!Q56,IF(AND('1 - 4 Hr Raw Data'!Q56="",'2 - 24 Hr Raw Data'!Q56&lt;&gt;""),"24 Hour: "&amp;'2 - 24 Hr Raw Data'!Q56,IF(AND('1 - 4 Hr Raw Data'!Q56="",'2 - 24 Hr Raw Data'!Q56=""),"","4 Hour: "&amp;'1 - 4 Hr Raw Data'!Q56&amp;"; 24 Hour: "&amp;'2 - 24 Hr Raw Data'!Q56)))</f>
        <v/>
      </c>
      <c r="V60" s="70" t="b">
        <f t="shared" si="0"/>
        <v>0</v>
      </c>
    </row>
    <row r="61" spans="1:22" s="70" customFormat="1" ht="14" x14ac:dyDescent="0.15">
      <c r="A61" s="286" t="str">
        <f>IF('1 - 4 Hr Raw Data'!O57="","",'1 - 4 Hr Raw Data'!O57)</f>
        <v/>
      </c>
      <c r="B61" s="235"/>
      <c r="C61" s="239" t="str">
        <f>IF(A61="","",'1 - 4 Hr Raw Data'!P57)</f>
        <v/>
      </c>
      <c r="D61" s="138">
        <f>IF(AND('1 - 4 Hr Raw Data'!Q57="",'2 - 24 Hr Raw Data'!Q57=""),'1 - 4 Hr Raw Data'!B57,"")</f>
        <v>0</v>
      </c>
      <c r="E61" s="139">
        <f>IF(AND('1 - 4 Hr Raw Data'!Q57="",'2 - 24 Hr Raw Data'!Q57=""),'1 - 4 Hr Raw Data'!I57,"")</f>
        <v>0</v>
      </c>
      <c r="F61" s="64">
        <f>IF(AND('1 - 4 Hr Raw Data'!Q57="",'2 - 24 Hr Raw Data'!Q57=""),'1 - 4 Hr Raw Data'!J57,"")</f>
        <v>0</v>
      </c>
      <c r="G61" s="64">
        <f>IF(AND('1 - 4 Hr Raw Data'!Q57="",'2 - 24 Hr Raw Data'!Q57=""),'1 - 4 Hr Raw Data'!K57,"")</f>
        <v>0</v>
      </c>
      <c r="H61" s="65">
        <f>IF(AND('1 - 4 Hr Raw Data'!Q57="",'2 - 24 Hr Raw Data'!Q57=""),'1 - 4 Hr Raw Data'!L57,"")</f>
        <v>0</v>
      </c>
      <c r="I61" s="348">
        <f>IF(AND('1 - 4 Hr Raw Data'!Q57="",'2 - 24 Hr Raw Data'!Q57=""),'1 - 4 Hr Raw Data'!M57,"")</f>
        <v>0</v>
      </c>
      <c r="J61" s="194" t="e">
        <f>IF(AND('1 - 4 Hr Raw Data'!Q57="",'2 - 24 Hr Raw Data'!Q57=""),(F61/(E61))*100,"")</f>
        <v>#DIV/0!</v>
      </c>
      <c r="K61" s="65" t="e">
        <f ca="1">IF(AND('1 - 4 Hr Raw Data'!Q57="",'2 - 24 Hr Raw Data'!Q57=""),J61/$J$11,"")</f>
        <v>#DIV/0!</v>
      </c>
      <c r="L61" s="65" t="e">
        <f>IF(AND('1 - 4 Hr Raw Data'!Q57="",'2 - 24 Hr Raw Data'!Q57=""),(G61/(E61))*100,"")</f>
        <v>#DIV/0!</v>
      </c>
      <c r="M61" s="65" t="e">
        <f ca="1">IF(AND('1 - 4 Hr Raw Data'!Q57="",'2 - 24 Hr Raw Data'!Q57=""),L61/$L$11,"")</f>
        <v>#DIV/0!</v>
      </c>
      <c r="N61" s="65" t="e">
        <f ca="1">IF(AND('1 - 4 Hr Raw Data'!Q57="",'2 - 24 Hr Raw Data'!Q57=""),H61/$H$11,"")</f>
        <v>#DIV/0!</v>
      </c>
      <c r="O61" s="65" t="e">
        <f ca="1">IF(AND('1 - 4 Hr Raw Data'!Q57="",'2 - 24 Hr Raw Data'!Q57=""),I61/$I$11,"")</f>
        <v>#DIV/0!</v>
      </c>
      <c r="P61" s="66" t="e">
        <f>IF(AND('1 - 4 Hr Raw Data'!Q57="",'2 - 24 Hr Raw Data'!Q57=""),(E61/D61)*($S$4/1.042)*2,"")</f>
        <v>#DIV/0!</v>
      </c>
      <c r="Q61" s="67" t="e">
        <f>IF(AND('1 - 4 Hr Raw Data'!Q57="",'2 - 24 Hr Raw Data'!Q57=""),LOG(P61/S$6,2),"")</f>
        <v>#DIV/0!</v>
      </c>
      <c r="R61" s="68" t="e">
        <f ca="1">IF(AND('1 - 4 Hr Raw Data'!Q57="",'2 - 24 Hr Raw Data'!Q57=""),(P61/P$11)*100,"")</f>
        <v>#DIV/0!</v>
      </c>
      <c r="S61" s="68" t="e">
        <f ca="1">IF(AND('1 - 4 Hr Raw Data'!Q57="",'2 - 24 Hr Raw Data'!Q57=""),(P61-S$6)/(P$11-S$6)*100,"")</f>
        <v>#DIV/0!</v>
      </c>
      <c r="T61" s="69" t="e">
        <f ca="1">IF(AND('1 - 4 Hr Raw Data'!Q57="",'2 - 24 Hr Raw Data'!Q57=""),(Q61/Q$11)*100,"")</f>
        <v>#DIV/0!</v>
      </c>
      <c r="U61" s="253" t="str">
        <f>IF(AND('1 - 4 Hr Raw Data'!Q57&lt;&gt;"",'2 - 24 Hr Raw Data'!Q57=""),"4 Hour: "&amp;'1 - 4 Hr Raw Data'!Q57,IF(AND('1 - 4 Hr Raw Data'!Q57="",'2 - 24 Hr Raw Data'!Q57&lt;&gt;""),"24 Hour: "&amp;'2 - 24 Hr Raw Data'!Q57,IF(AND('1 - 4 Hr Raw Data'!Q57="",'2 - 24 Hr Raw Data'!Q57=""),"","4 Hour: "&amp;'1 - 4 Hr Raw Data'!Q57&amp;"; 24 Hour: "&amp;'2 - 24 Hr Raw Data'!Q57)))</f>
        <v/>
      </c>
      <c r="V61" s="70" t="b">
        <f t="shared" si="0"/>
        <v>0</v>
      </c>
    </row>
    <row r="62" spans="1:22" s="70" customFormat="1" ht="14" x14ac:dyDescent="0.15">
      <c r="A62" s="286" t="str">
        <f>IF('1 - 4 Hr Raw Data'!O58="","",'1 - 4 Hr Raw Data'!O58)</f>
        <v/>
      </c>
      <c r="B62" s="235"/>
      <c r="C62" s="239" t="str">
        <f>IF(A62="","",'1 - 4 Hr Raw Data'!P58)</f>
        <v/>
      </c>
      <c r="D62" s="138">
        <f>IF(AND('1 - 4 Hr Raw Data'!Q58="",'2 - 24 Hr Raw Data'!Q58=""),'1 - 4 Hr Raw Data'!B58,"")</f>
        <v>0</v>
      </c>
      <c r="E62" s="139">
        <f>IF(AND('1 - 4 Hr Raw Data'!Q58="",'2 - 24 Hr Raw Data'!Q58=""),'1 - 4 Hr Raw Data'!I58,"")</f>
        <v>0</v>
      </c>
      <c r="F62" s="64">
        <f>IF(AND('1 - 4 Hr Raw Data'!Q58="",'2 - 24 Hr Raw Data'!Q58=""),'1 - 4 Hr Raw Data'!J58,"")</f>
        <v>0</v>
      </c>
      <c r="G62" s="64">
        <f>IF(AND('1 - 4 Hr Raw Data'!Q58="",'2 - 24 Hr Raw Data'!Q58=""),'1 - 4 Hr Raw Data'!K58,"")</f>
        <v>0</v>
      </c>
      <c r="H62" s="65">
        <f>IF(AND('1 - 4 Hr Raw Data'!Q58="",'2 - 24 Hr Raw Data'!Q58=""),'1 - 4 Hr Raw Data'!L58,"")</f>
        <v>0</v>
      </c>
      <c r="I62" s="348">
        <f>IF(AND('1 - 4 Hr Raw Data'!Q58="",'2 - 24 Hr Raw Data'!Q58=""),'1 - 4 Hr Raw Data'!M58,"")</f>
        <v>0</v>
      </c>
      <c r="J62" s="194" t="e">
        <f>IF(AND('1 - 4 Hr Raw Data'!Q58="",'2 - 24 Hr Raw Data'!Q58=""),(F62/(E62))*100,"")</f>
        <v>#DIV/0!</v>
      </c>
      <c r="K62" s="65" t="e">
        <f ca="1">IF(AND('1 - 4 Hr Raw Data'!Q58="",'2 - 24 Hr Raw Data'!Q58=""),J62/$J$11,"")</f>
        <v>#DIV/0!</v>
      </c>
      <c r="L62" s="65" t="e">
        <f>IF(AND('1 - 4 Hr Raw Data'!Q58="",'2 - 24 Hr Raw Data'!Q58=""),(G62/(E62))*100,"")</f>
        <v>#DIV/0!</v>
      </c>
      <c r="M62" s="65" t="e">
        <f ca="1">IF(AND('1 - 4 Hr Raw Data'!Q58="",'2 - 24 Hr Raw Data'!Q58=""),L62/$L$11,"")</f>
        <v>#DIV/0!</v>
      </c>
      <c r="N62" s="65" t="e">
        <f ca="1">IF(AND('1 - 4 Hr Raw Data'!Q58="",'2 - 24 Hr Raw Data'!Q58=""),H62/$H$11,"")</f>
        <v>#DIV/0!</v>
      </c>
      <c r="O62" s="65" t="e">
        <f ca="1">IF(AND('1 - 4 Hr Raw Data'!Q58="",'2 - 24 Hr Raw Data'!Q58=""),I62/$I$11,"")</f>
        <v>#DIV/0!</v>
      </c>
      <c r="P62" s="66" t="e">
        <f>IF(AND('1 - 4 Hr Raw Data'!Q58="",'2 - 24 Hr Raw Data'!Q58=""),(E62/D62)*($S$4/1.042)*2,"")</f>
        <v>#DIV/0!</v>
      </c>
      <c r="Q62" s="67" t="e">
        <f>IF(AND('1 - 4 Hr Raw Data'!Q58="",'2 - 24 Hr Raw Data'!Q58=""),LOG(P62/S$6,2),"")</f>
        <v>#DIV/0!</v>
      </c>
      <c r="R62" s="68" t="e">
        <f ca="1">IF(AND('1 - 4 Hr Raw Data'!Q58="",'2 - 24 Hr Raw Data'!Q58=""),(P62/P$11)*100,"")</f>
        <v>#DIV/0!</v>
      </c>
      <c r="S62" s="68" t="e">
        <f ca="1">IF(AND('1 - 4 Hr Raw Data'!Q58="",'2 - 24 Hr Raw Data'!Q58=""),(P62-S$6)/(P$11-S$6)*100,"")</f>
        <v>#DIV/0!</v>
      </c>
      <c r="T62" s="69" t="e">
        <f ca="1">IF(AND('1 - 4 Hr Raw Data'!Q58="",'2 - 24 Hr Raw Data'!Q58=""),(Q62/Q$11)*100,"")</f>
        <v>#DIV/0!</v>
      </c>
      <c r="U62" s="253" t="str">
        <f>IF(AND('1 - 4 Hr Raw Data'!Q58&lt;&gt;"",'2 - 24 Hr Raw Data'!Q58=""),"4 Hour: "&amp;'1 - 4 Hr Raw Data'!Q58,IF(AND('1 - 4 Hr Raw Data'!Q58="",'2 - 24 Hr Raw Data'!Q58&lt;&gt;""),"24 Hour: "&amp;'2 - 24 Hr Raw Data'!Q58,IF(AND('1 - 4 Hr Raw Data'!Q58="",'2 - 24 Hr Raw Data'!Q58=""),"","4 Hour: "&amp;'1 - 4 Hr Raw Data'!Q58&amp;"; 24 Hour: "&amp;'2 - 24 Hr Raw Data'!Q58)))</f>
        <v/>
      </c>
      <c r="V62" s="70" t="b">
        <f t="shared" si="0"/>
        <v>0</v>
      </c>
    </row>
    <row r="63" spans="1:22" s="70" customFormat="1" ht="14" x14ac:dyDescent="0.15">
      <c r="A63" s="286" t="str">
        <f>IF('1 - 4 Hr Raw Data'!O59="","",'1 - 4 Hr Raw Data'!O59)</f>
        <v/>
      </c>
      <c r="B63" s="235"/>
      <c r="C63" s="239" t="str">
        <f>IF(A63="","",'1 - 4 Hr Raw Data'!P59)</f>
        <v/>
      </c>
      <c r="D63" s="138">
        <f>IF(AND('1 - 4 Hr Raw Data'!Q59="",'2 - 24 Hr Raw Data'!Q59=""),'1 - 4 Hr Raw Data'!B59,"")</f>
        <v>0</v>
      </c>
      <c r="E63" s="139">
        <f>IF(AND('1 - 4 Hr Raw Data'!Q59="",'2 - 24 Hr Raw Data'!Q59=""),'1 - 4 Hr Raw Data'!I59,"")</f>
        <v>0</v>
      </c>
      <c r="F63" s="64">
        <f>IF(AND('1 - 4 Hr Raw Data'!Q59="",'2 - 24 Hr Raw Data'!Q59=""),'1 - 4 Hr Raw Data'!J59,"")</f>
        <v>0</v>
      </c>
      <c r="G63" s="64">
        <f>IF(AND('1 - 4 Hr Raw Data'!Q59="",'2 - 24 Hr Raw Data'!Q59=""),'1 - 4 Hr Raw Data'!K59,"")</f>
        <v>0</v>
      </c>
      <c r="H63" s="65">
        <f>IF(AND('1 - 4 Hr Raw Data'!Q59="",'2 - 24 Hr Raw Data'!Q59=""),'1 - 4 Hr Raw Data'!L59,"")</f>
        <v>0</v>
      </c>
      <c r="I63" s="348">
        <f>IF(AND('1 - 4 Hr Raw Data'!Q59="",'2 - 24 Hr Raw Data'!Q59=""),'1 - 4 Hr Raw Data'!M59,"")</f>
        <v>0</v>
      </c>
      <c r="J63" s="194" t="e">
        <f>IF(AND('1 - 4 Hr Raw Data'!Q59="",'2 - 24 Hr Raw Data'!Q59=""),(F63/(E63))*100,"")</f>
        <v>#DIV/0!</v>
      </c>
      <c r="K63" s="65" t="e">
        <f ca="1">IF(AND('1 - 4 Hr Raw Data'!Q59="",'2 - 24 Hr Raw Data'!Q59=""),J63/$J$11,"")</f>
        <v>#DIV/0!</v>
      </c>
      <c r="L63" s="65" t="e">
        <f>IF(AND('1 - 4 Hr Raw Data'!Q59="",'2 - 24 Hr Raw Data'!Q59=""),(G63/(E63))*100,"")</f>
        <v>#DIV/0!</v>
      </c>
      <c r="M63" s="65" t="e">
        <f ca="1">IF(AND('1 - 4 Hr Raw Data'!Q59="",'2 - 24 Hr Raw Data'!Q59=""),L63/$L$11,"")</f>
        <v>#DIV/0!</v>
      </c>
      <c r="N63" s="65" t="e">
        <f ca="1">IF(AND('1 - 4 Hr Raw Data'!Q59="",'2 - 24 Hr Raw Data'!Q59=""),H63/$H$11,"")</f>
        <v>#DIV/0!</v>
      </c>
      <c r="O63" s="65" t="e">
        <f ca="1">IF(AND('1 - 4 Hr Raw Data'!Q59="",'2 - 24 Hr Raw Data'!Q59=""),I63/$I$11,"")</f>
        <v>#DIV/0!</v>
      </c>
      <c r="P63" s="66" t="e">
        <f>IF(AND('1 - 4 Hr Raw Data'!Q59="",'2 - 24 Hr Raw Data'!Q59=""),(E63/D63)*($S$4/1.042)*2,"")</f>
        <v>#DIV/0!</v>
      </c>
      <c r="Q63" s="67" t="e">
        <f>IF(AND('1 - 4 Hr Raw Data'!Q59="",'2 - 24 Hr Raw Data'!Q59=""),LOG(P63/S$6,2),"")</f>
        <v>#DIV/0!</v>
      </c>
      <c r="R63" s="68" t="e">
        <f ca="1">IF(AND('1 - 4 Hr Raw Data'!Q59="",'2 - 24 Hr Raw Data'!Q59=""),(P63/P$11)*100,"")</f>
        <v>#DIV/0!</v>
      </c>
      <c r="S63" s="68" t="e">
        <f ca="1">IF(AND('1 - 4 Hr Raw Data'!Q59="",'2 - 24 Hr Raw Data'!Q59=""),(P63-S$6)/(P$11-S$6)*100,"")</f>
        <v>#DIV/0!</v>
      </c>
      <c r="T63" s="69" t="e">
        <f ca="1">IF(AND('1 - 4 Hr Raw Data'!Q59="",'2 - 24 Hr Raw Data'!Q59=""),(Q63/Q$11)*100,"")</f>
        <v>#DIV/0!</v>
      </c>
      <c r="U63" s="253" t="str">
        <f>IF(AND('1 - 4 Hr Raw Data'!Q59&lt;&gt;"",'2 - 24 Hr Raw Data'!Q59=""),"4 Hour: "&amp;'1 - 4 Hr Raw Data'!Q59,IF(AND('1 - 4 Hr Raw Data'!Q59="",'2 - 24 Hr Raw Data'!Q59&lt;&gt;""),"24 Hour: "&amp;'2 - 24 Hr Raw Data'!Q59,IF(AND('1 - 4 Hr Raw Data'!Q59="",'2 - 24 Hr Raw Data'!Q59=""),"","4 Hour: "&amp;'1 - 4 Hr Raw Data'!Q59&amp;"; 24 Hour: "&amp;'2 - 24 Hr Raw Data'!Q59)))</f>
        <v/>
      </c>
      <c r="V63" s="70" t="b">
        <f t="shared" si="0"/>
        <v>0</v>
      </c>
    </row>
    <row r="64" spans="1:22" s="70" customFormat="1" ht="14" x14ac:dyDescent="0.15">
      <c r="A64" s="286" t="str">
        <f>IF('1 - 4 Hr Raw Data'!O60="","",'1 - 4 Hr Raw Data'!O60)</f>
        <v/>
      </c>
      <c r="B64" s="235"/>
      <c r="C64" s="239" t="str">
        <f>IF(A64="","",'1 - 4 Hr Raw Data'!P60)</f>
        <v/>
      </c>
      <c r="D64" s="138">
        <f>IF(AND('1 - 4 Hr Raw Data'!Q60="",'2 - 24 Hr Raw Data'!Q60=""),'1 - 4 Hr Raw Data'!B60,"")</f>
        <v>0</v>
      </c>
      <c r="E64" s="139">
        <f>IF(AND('1 - 4 Hr Raw Data'!Q60="",'2 - 24 Hr Raw Data'!Q60=""),'1 - 4 Hr Raw Data'!I60,"")</f>
        <v>0</v>
      </c>
      <c r="F64" s="64">
        <f>IF(AND('1 - 4 Hr Raw Data'!Q60="",'2 - 24 Hr Raw Data'!Q60=""),'1 - 4 Hr Raw Data'!J60,"")</f>
        <v>0</v>
      </c>
      <c r="G64" s="64">
        <f>IF(AND('1 - 4 Hr Raw Data'!Q60="",'2 - 24 Hr Raw Data'!Q60=""),'1 - 4 Hr Raw Data'!K60,"")</f>
        <v>0</v>
      </c>
      <c r="H64" s="65">
        <f>IF(AND('1 - 4 Hr Raw Data'!Q60="",'2 - 24 Hr Raw Data'!Q60=""),'1 - 4 Hr Raw Data'!L60,"")</f>
        <v>0</v>
      </c>
      <c r="I64" s="348">
        <f>IF(AND('1 - 4 Hr Raw Data'!Q60="",'2 - 24 Hr Raw Data'!Q60=""),'1 - 4 Hr Raw Data'!M60,"")</f>
        <v>0</v>
      </c>
      <c r="J64" s="194" t="e">
        <f>IF(AND('1 - 4 Hr Raw Data'!Q60="",'2 - 24 Hr Raw Data'!Q60=""),(F64/(E64))*100,"")</f>
        <v>#DIV/0!</v>
      </c>
      <c r="K64" s="65" t="e">
        <f ca="1">IF(AND('1 - 4 Hr Raw Data'!Q60="",'2 - 24 Hr Raw Data'!Q60=""),J64/$J$11,"")</f>
        <v>#DIV/0!</v>
      </c>
      <c r="L64" s="65" t="e">
        <f>IF(AND('1 - 4 Hr Raw Data'!Q60="",'2 - 24 Hr Raw Data'!Q60=""),(G64/(E64))*100,"")</f>
        <v>#DIV/0!</v>
      </c>
      <c r="M64" s="65" t="e">
        <f ca="1">IF(AND('1 - 4 Hr Raw Data'!Q60="",'2 - 24 Hr Raw Data'!Q60=""),L64/$L$11,"")</f>
        <v>#DIV/0!</v>
      </c>
      <c r="N64" s="65" t="e">
        <f ca="1">IF(AND('1 - 4 Hr Raw Data'!Q60="",'2 - 24 Hr Raw Data'!Q60=""),H64/$H$11,"")</f>
        <v>#DIV/0!</v>
      </c>
      <c r="O64" s="65" t="e">
        <f ca="1">IF(AND('1 - 4 Hr Raw Data'!Q60="",'2 - 24 Hr Raw Data'!Q60=""),I64/$I$11,"")</f>
        <v>#DIV/0!</v>
      </c>
      <c r="P64" s="66" t="e">
        <f>IF(AND('1 - 4 Hr Raw Data'!Q60="",'2 - 24 Hr Raw Data'!Q60=""),(E64/D64)*($S$4/1.042)*2,"")</f>
        <v>#DIV/0!</v>
      </c>
      <c r="Q64" s="67" t="e">
        <f>IF(AND('1 - 4 Hr Raw Data'!Q60="",'2 - 24 Hr Raw Data'!Q60=""),LOG(P64/S$6,2),"")</f>
        <v>#DIV/0!</v>
      </c>
      <c r="R64" s="68" t="e">
        <f ca="1">IF(AND('1 - 4 Hr Raw Data'!Q60="",'2 - 24 Hr Raw Data'!Q60=""),(P64/P$11)*100,"")</f>
        <v>#DIV/0!</v>
      </c>
      <c r="S64" s="68" t="e">
        <f ca="1">IF(AND('1 - 4 Hr Raw Data'!Q60="",'2 - 24 Hr Raw Data'!Q60=""),(P64-S$6)/(P$11-S$6)*100,"")</f>
        <v>#DIV/0!</v>
      </c>
      <c r="T64" s="69" t="e">
        <f ca="1">IF(AND('1 - 4 Hr Raw Data'!Q60="",'2 - 24 Hr Raw Data'!Q60=""),(Q64/Q$11)*100,"")</f>
        <v>#DIV/0!</v>
      </c>
      <c r="U64" s="253" t="str">
        <f>IF(AND('1 - 4 Hr Raw Data'!Q60&lt;&gt;"",'2 - 24 Hr Raw Data'!Q60=""),"4 Hour: "&amp;'1 - 4 Hr Raw Data'!Q60,IF(AND('1 - 4 Hr Raw Data'!Q60="",'2 - 24 Hr Raw Data'!Q60&lt;&gt;""),"24 Hour: "&amp;'2 - 24 Hr Raw Data'!Q60,IF(AND('1 - 4 Hr Raw Data'!Q60="",'2 - 24 Hr Raw Data'!Q60=""),"","4 Hour: "&amp;'1 - 4 Hr Raw Data'!Q60&amp;"; 24 Hour: "&amp;'2 - 24 Hr Raw Data'!Q60)))</f>
        <v/>
      </c>
      <c r="V64" s="70" t="b">
        <f t="shared" si="0"/>
        <v>0</v>
      </c>
    </row>
    <row r="65" spans="1:22" s="70" customFormat="1" ht="14" x14ac:dyDescent="0.15">
      <c r="A65" s="286" t="str">
        <f>IF('1 - 4 Hr Raw Data'!O61="","",'1 - 4 Hr Raw Data'!O61)</f>
        <v/>
      </c>
      <c r="B65" s="235"/>
      <c r="C65" s="239" t="str">
        <f>IF(A65="","",'1 - 4 Hr Raw Data'!P61)</f>
        <v/>
      </c>
      <c r="D65" s="138">
        <f>IF(AND('1 - 4 Hr Raw Data'!Q61="",'2 - 24 Hr Raw Data'!Q61=""),'1 - 4 Hr Raw Data'!B61,"")</f>
        <v>0</v>
      </c>
      <c r="E65" s="139">
        <f>IF(AND('1 - 4 Hr Raw Data'!Q61="",'2 - 24 Hr Raw Data'!Q61=""),'1 - 4 Hr Raw Data'!I61,"")</f>
        <v>0</v>
      </c>
      <c r="F65" s="64">
        <f>IF(AND('1 - 4 Hr Raw Data'!Q61="",'2 - 24 Hr Raw Data'!Q61=""),'1 - 4 Hr Raw Data'!J61,"")</f>
        <v>0</v>
      </c>
      <c r="G65" s="64">
        <f>IF(AND('1 - 4 Hr Raw Data'!Q61="",'2 - 24 Hr Raw Data'!Q61=""),'1 - 4 Hr Raw Data'!K61,"")</f>
        <v>0</v>
      </c>
      <c r="H65" s="65">
        <f>IF(AND('1 - 4 Hr Raw Data'!Q61="",'2 - 24 Hr Raw Data'!Q61=""),'1 - 4 Hr Raw Data'!L61,"")</f>
        <v>0</v>
      </c>
      <c r="I65" s="348">
        <f>IF(AND('1 - 4 Hr Raw Data'!Q61="",'2 - 24 Hr Raw Data'!Q61=""),'1 - 4 Hr Raw Data'!M61,"")</f>
        <v>0</v>
      </c>
      <c r="J65" s="194" t="e">
        <f>IF(AND('1 - 4 Hr Raw Data'!Q61="",'2 - 24 Hr Raw Data'!Q61=""),(F65/(E65))*100,"")</f>
        <v>#DIV/0!</v>
      </c>
      <c r="K65" s="65" t="e">
        <f ca="1">IF(AND('1 - 4 Hr Raw Data'!Q61="",'2 - 24 Hr Raw Data'!Q61=""),J65/$J$11,"")</f>
        <v>#DIV/0!</v>
      </c>
      <c r="L65" s="65" t="e">
        <f>IF(AND('1 - 4 Hr Raw Data'!Q61="",'2 - 24 Hr Raw Data'!Q61=""),(G65/(E65))*100,"")</f>
        <v>#DIV/0!</v>
      </c>
      <c r="M65" s="65" t="e">
        <f ca="1">IF(AND('1 - 4 Hr Raw Data'!Q61="",'2 - 24 Hr Raw Data'!Q61=""),L65/$L$11,"")</f>
        <v>#DIV/0!</v>
      </c>
      <c r="N65" s="65" t="e">
        <f ca="1">IF(AND('1 - 4 Hr Raw Data'!Q61="",'2 - 24 Hr Raw Data'!Q61=""),H65/$H$11,"")</f>
        <v>#DIV/0!</v>
      </c>
      <c r="O65" s="65" t="e">
        <f ca="1">IF(AND('1 - 4 Hr Raw Data'!Q61="",'2 - 24 Hr Raw Data'!Q61=""),I65/$I$11,"")</f>
        <v>#DIV/0!</v>
      </c>
      <c r="P65" s="66" t="e">
        <f>IF(AND('1 - 4 Hr Raw Data'!Q61="",'2 - 24 Hr Raw Data'!Q61=""),(E65/D65)*($S$4/1.042)*2,"")</f>
        <v>#DIV/0!</v>
      </c>
      <c r="Q65" s="67" t="e">
        <f>IF(AND('1 - 4 Hr Raw Data'!Q61="",'2 - 24 Hr Raw Data'!Q61=""),LOG(P65/S$6,2),"")</f>
        <v>#DIV/0!</v>
      </c>
      <c r="R65" s="68" t="e">
        <f ca="1">IF(AND('1 - 4 Hr Raw Data'!Q61="",'2 - 24 Hr Raw Data'!Q61=""),(P65/P$11)*100,"")</f>
        <v>#DIV/0!</v>
      </c>
      <c r="S65" s="68" t="e">
        <f ca="1">IF(AND('1 - 4 Hr Raw Data'!Q61="",'2 - 24 Hr Raw Data'!Q61=""),(P65-S$6)/(P$11-S$6)*100,"")</f>
        <v>#DIV/0!</v>
      </c>
      <c r="T65" s="69" t="e">
        <f ca="1">IF(AND('1 - 4 Hr Raw Data'!Q61="",'2 - 24 Hr Raw Data'!Q61=""),(Q65/Q$11)*100,"")</f>
        <v>#DIV/0!</v>
      </c>
      <c r="U65" s="253" t="str">
        <f>IF(AND('1 - 4 Hr Raw Data'!Q61&lt;&gt;"",'2 - 24 Hr Raw Data'!Q61=""),"4 Hour: "&amp;'1 - 4 Hr Raw Data'!Q61,IF(AND('1 - 4 Hr Raw Data'!Q61="",'2 - 24 Hr Raw Data'!Q61&lt;&gt;""),"24 Hour: "&amp;'2 - 24 Hr Raw Data'!Q61,IF(AND('1 - 4 Hr Raw Data'!Q61="",'2 - 24 Hr Raw Data'!Q61=""),"","4 Hour: "&amp;'1 - 4 Hr Raw Data'!Q61&amp;"; 24 Hour: "&amp;'2 - 24 Hr Raw Data'!Q61)))</f>
        <v/>
      </c>
      <c r="V65" s="70" t="b">
        <f t="shared" si="0"/>
        <v>0</v>
      </c>
    </row>
    <row r="66" spans="1:22" s="70" customFormat="1" ht="14" x14ac:dyDescent="0.15">
      <c r="A66" s="286" t="str">
        <f>IF('1 - 4 Hr Raw Data'!O62="","",'1 - 4 Hr Raw Data'!O62)</f>
        <v/>
      </c>
      <c r="B66" s="235"/>
      <c r="C66" s="239" t="str">
        <f>IF(A66="","",'1 - 4 Hr Raw Data'!P62)</f>
        <v/>
      </c>
      <c r="D66" s="138">
        <f>IF(AND('1 - 4 Hr Raw Data'!Q62="",'2 - 24 Hr Raw Data'!Q62=""),'1 - 4 Hr Raw Data'!B62,"")</f>
        <v>0</v>
      </c>
      <c r="E66" s="139">
        <f>IF(AND('1 - 4 Hr Raw Data'!Q62="",'2 - 24 Hr Raw Data'!Q62=""),'1 - 4 Hr Raw Data'!I62,"")</f>
        <v>0</v>
      </c>
      <c r="F66" s="64">
        <f>IF(AND('1 - 4 Hr Raw Data'!Q62="",'2 - 24 Hr Raw Data'!Q62=""),'1 - 4 Hr Raw Data'!J62,"")</f>
        <v>0</v>
      </c>
      <c r="G66" s="64">
        <f>IF(AND('1 - 4 Hr Raw Data'!Q62="",'2 - 24 Hr Raw Data'!Q62=""),'1 - 4 Hr Raw Data'!K62,"")</f>
        <v>0</v>
      </c>
      <c r="H66" s="65">
        <f>IF(AND('1 - 4 Hr Raw Data'!Q62="",'2 - 24 Hr Raw Data'!Q62=""),'1 - 4 Hr Raw Data'!L62,"")</f>
        <v>0</v>
      </c>
      <c r="I66" s="348">
        <f>IF(AND('1 - 4 Hr Raw Data'!Q62="",'2 - 24 Hr Raw Data'!Q62=""),'1 - 4 Hr Raw Data'!M62,"")</f>
        <v>0</v>
      </c>
      <c r="J66" s="194" t="e">
        <f>IF(AND('1 - 4 Hr Raw Data'!Q62="",'2 - 24 Hr Raw Data'!Q62=""),(F66/(E66))*100,"")</f>
        <v>#DIV/0!</v>
      </c>
      <c r="K66" s="65" t="e">
        <f ca="1">IF(AND('1 - 4 Hr Raw Data'!Q62="",'2 - 24 Hr Raw Data'!Q62=""),J66/$J$11,"")</f>
        <v>#DIV/0!</v>
      </c>
      <c r="L66" s="65" t="e">
        <f>IF(AND('1 - 4 Hr Raw Data'!Q62="",'2 - 24 Hr Raw Data'!Q62=""),(G66/(E66))*100,"")</f>
        <v>#DIV/0!</v>
      </c>
      <c r="M66" s="65" t="e">
        <f ca="1">IF(AND('1 - 4 Hr Raw Data'!Q62="",'2 - 24 Hr Raw Data'!Q62=""),L66/$L$11,"")</f>
        <v>#DIV/0!</v>
      </c>
      <c r="N66" s="65" t="e">
        <f ca="1">IF(AND('1 - 4 Hr Raw Data'!Q62="",'2 - 24 Hr Raw Data'!Q62=""),H66/$H$11,"")</f>
        <v>#DIV/0!</v>
      </c>
      <c r="O66" s="65" t="e">
        <f ca="1">IF(AND('1 - 4 Hr Raw Data'!Q62="",'2 - 24 Hr Raw Data'!Q62=""),I66/$I$11,"")</f>
        <v>#DIV/0!</v>
      </c>
      <c r="P66" s="66" t="e">
        <f>IF(AND('1 - 4 Hr Raw Data'!Q62="",'2 - 24 Hr Raw Data'!Q62=""),(E66/D66)*($S$4/1.042)*2,"")</f>
        <v>#DIV/0!</v>
      </c>
      <c r="Q66" s="67" t="e">
        <f>IF(AND('1 - 4 Hr Raw Data'!Q62="",'2 - 24 Hr Raw Data'!Q62=""),LOG(P66/S$6,2),"")</f>
        <v>#DIV/0!</v>
      </c>
      <c r="R66" s="68" t="e">
        <f ca="1">IF(AND('1 - 4 Hr Raw Data'!Q62="",'2 - 24 Hr Raw Data'!Q62=""),(P66/P$11)*100,"")</f>
        <v>#DIV/0!</v>
      </c>
      <c r="S66" s="68" t="e">
        <f ca="1">IF(AND('1 - 4 Hr Raw Data'!Q62="",'2 - 24 Hr Raw Data'!Q62=""),(P66-S$6)/(P$11-S$6)*100,"")</f>
        <v>#DIV/0!</v>
      </c>
      <c r="T66" s="69" t="e">
        <f ca="1">IF(AND('1 - 4 Hr Raw Data'!Q62="",'2 - 24 Hr Raw Data'!Q62=""),(Q66/Q$11)*100,"")</f>
        <v>#DIV/0!</v>
      </c>
      <c r="U66" s="253" t="str">
        <f>IF(AND('1 - 4 Hr Raw Data'!Q62&lt;&gt;"",'2 - 24 Hr Raw Data'!Q62=""),"4 Hour: "&amp;'1 - 4 Hr Raw Data'!Q62,IF(AND('1 - 4 Hr Raw Data'!Q62="",'2 - 24 Hr Raw Data'!Q62&lt;&gt;""),"24 Hour: "&amp;'2 - 24 Hr Raw Data'!Q62,IF(AND('1 - 4 Hr Raw Data'!Q62="",'2 - 24 Hr Raw Data'!Q62=""),"","4 Hour: "&amp;'1 - 4 Hr Raw Data'!Q62&amp;"; 24 Hour: "&amp;'2 - 24 Hr Raw Data'!Q62)))</f>
        <v/>
      </c>
      <c r="V66" s="70" t="b">
        <f t="shared" si="0"/>
        <v>0</v>
      </c>
    </row>
    <row r="67" spans="1:22" s="70" customFormat="1" ht="14" x14ac:dyDescent="0.15">
      <c r="A67" s="286" t="str">
        <f>IF('1 - 4 Hr Raw Data'!O63="","",'1 - 4 Hr Raw Data'!O63)</f>
        <v/>
      </c>
      <c r="B67" s="235"/>
      <c r="C67" s="239" t="str">
        <f>IF(A67="","",'1 - 4 Hr Raw Data'!P63)</f>
        <v/>
      </c>
      <c r="D67" s="138">
        <f>IF(AND('1 - 4 Hr Raw Data'!Q63="",'2 - 24 Hr Raw Data'!Q63=""),'1 - 4 Hr Raw Data'!B63,"")</f>
        <v>0</v>
      </c>
      <c r="E67" s="139">
        <f>IF(AND('1 - 4 Hr Raw Data'!Q63="",'2 - 24 Hr Raw Data'!Q63=""),'1 - 4 Hr Raw Data'!I63,"")</f>
        <v>0</v>
      </c>
      <c r="F67" s="64">
        <f>IF(AND('1 - 4 Hr Raw Data'!Q63="",'2 - 24 Hr Raw Data'!Q63=""),'1 - 4 Hr Raw Data'!J63,"")</f>
        <v>0</v>
      </c>
      <c r="G67" s="64">
        <f>IF(AND('1 - 4 Hr Raw Data'!Q63="",'2 - 24 Hr Raw Data'!Q63=""),'1 - 4 Hr Raw Data'!K63,"")</f>
        <v>0</v>
      </c>
      <c r="H67" s="65">
        <f>IF(AND('1 - 4 Hr Raw Data'!Q63="",'2 - 24 Hr Raw Data'!Q63=""),'1 - 4 Hr Raw Data'!L63,"")</f>
        <v>0</v>
      </c>
      <c r="I67" s="348">
        <f>IF(AND('1 - 4 Hr Raw Data'!Q63="",'2 - 24 Hr Raw Data'!Q63=""),'1 - 4 Hr Raw Data'!M63,"")</f>
        <v>0</v>
      </c>
      <c r="J67" s="194" t="e">
        <f>IF(AND('1 - 4 Hr Raw Data'!Q63="",'2 - 24 Hr Raw Data'!Q63=""),(F67/(E67))*100,"")</f>
        <v>#DIV/0!</v>
      </c>
      <c r="K67" s="65" t="e">
        <f ca="1">IF(AND('1 - 4 Hr Raw Data'!Q63="",'2 - 24 Hr Raw Data'!Q63=""),J67/$J$11,"")</f>
        <v>#DIV/0!</v>
      </c>
      <c r="L67" s="65" t="e">
        <f>IF(AND('1 - 4 Hr Raw Data'!Q63="",'2 - 24 Hr Raw Data'!Q63=""),(G67/(E67))*100,"")</f>
        <v>#DIV/0!</v>
      </c>
      <c r="M67" s="65" t="e">
        <f ca="1">IF(AND('1 - 4 Hr Raw Data'!Q63="",'2 - 24 Hr Raw Data'!Q63=""),L67/$L$11,"")</f>
        <v>#DIV/0!</v>
      </c>
      <c r="N67" s="65" t="e">
        <f ca="1">IF(AND('1 - 4 Hr Raw Data'!Q63="",'2 - 24 Hr Raw Data'!Q63=""),H67/$H$11,"")</f>
        <v>#DIV/0!</v>
      </c>
      <c r="O67" s="65" t="e">
        <f ca="1">IF(AND('1 - 4 Hr Raw Data'!Q63="",'2 - 24 Hr Raw Data'!Q63=""),I67/$I$11,"")</f>
        <v>#DIV/0!</v>
      </c>
      <c r="P67" s="66" t="e">
        <f>IF(AND('1 - 4 Hr Raw Data'!Q63="",'2 - 24 Hr Raw Data'!Q63=""),(E67/D67)*($S$4/1.042)*2,"")</f>
        <v>#DIV/0!</v>
      </c>
      <c r="Q67" s="67" t="e">
        <f>IF(AND('1 - 4 Hr Raw Data'!Q63="",'2 - 24 Hr Raw Data'!Q63=""),LOG(P67/S$6,2),"")</f>
        <v>#DIV/0!</v>
      </c>
      <c r="R67" s="68" t="e">
        <f ca="1">IF(AND('1 - 4 Hr Raw Data'!Q63="",'2 - 24 Hr Raw Data'!Q63=""),(P67/P$11)*100,"")</f>
        <v>#DIV/0!</v>
      </c>
      <c r="S67" s="68" t="e">
        <f ca="1">IF(AND('1 - 4 Hr Raw Data'!Q63="",'2 - 24 Hr Raw Data'!Q63=""),(P67-S$6)/(P$11-S$6)*100,"")</f>
        <v>#DIV/0!</v>
      </c>
      <c r="T67" s="69" t="e">
        <f ca="1">IF(AND('1 - 4 Hr Raw Data'!Q63="",'2 - 24 Hr Raw Data'!Q63=""),(Q67/Q$11)*100,"")</f>
        <v>#DIV/0!</v>
      </c>
      <c r="U67" s="253" t="str">
        <f>IF(AND('1 - 4 Hr Raw Data'!Q63&lt;&gt;"",'2 - 24 Hr Raw Data'!Q63=""),"4 Hour: "&amp;'1 - 4 Hr Raw Data'!Q63,IF(AND('1 - 4 Hr Raw Data'!Q63="",'2 - 24 Hr Raw Data'!Q63&lt;&gt;""),"24 Hour: "&amp;'2 - 24 Hr Raw Data'!Q63,IF(AND('1 - 4 Hr Raw Data'!Q63="",'2 - 24 Hr Raw Data'!Q63=""),"","4 Hour: "&amp;'1 - 4 Hr Raw Data'!Q63&amp;"; 24 Hour: "&amp;'2 - 24 Hr Raw Data'!Q63)))</f>
        <v/>
      </c>
      <c r="V67" s="70" t="b">
        <f t="shared" si="0"/>
        <v>0</v>
      </c>
    </row>
    <row r="68" spans="1:22" s="70" customFormat="1" ht="14" x14ac:dyDescent="0.15">
      <c r="A68" s="286" t="str">
        <f>IF('1 - 4 Hr Raw Data'!O64="","",'1 - 4 Hr Raw Data'!O64)</f>
        <v/>
      </c>
      <c r="B68" s="235"/>
      <c r="C68" s="239" t="str">
        <f>IF(A68="","",'1 - 4 Hr Raw Data'!P64)</f>
        <v/>
      </c>
      <c r="D68" s="138">
        <f>IF(AND('1 - 4 Hr Raw Data'!Q64="",'2 - 24 Hr Raw Data'!Q64=""),'1 - 4 Hr Raw Data'!B64,"")</f>
        <v>0</v>
      </c>
      <c r="E68" s="139">
        <f>IF(AND('1 - 4 Hr Raw Data'!Q64="",'2 - 24 Hr Raw Data'!Q64=""),'1 - 4 Hr Raw Data'!I64,"")</f>
        <v>0</v>
      </c>
      <c r="F68" s="64">
        <f>IF(AND('1 - 4 Hr Raw Data'!Q64="",'2 - 24 Hr Raw Data'!Q64=""),'1 - 4 Hr Raw Data'!J64,"")</f>
        <v>0</v>
      </c>
      <c r="G68" s="64">
        <f>IF(AND('1 - 4 Hr Raw Data'!Q64="",'2 - 24 Hr Raw Data'!Q64=""),'1 - 4 Hr Raw Data'!K64,"")</f>
        <v>0</v>
      </c>
      <c r="H68" s="65">
        <f>IF(AND('1 - 4 Hr Raw Data'!Q64="",'2 - 24 Hr Raw Data'!Q64=""),'1 - 4 Hr Raw Data'!L64,"")</f>
        <v>0</v>
      </c>
      <c r="I68" s="348">
        <f>IF(AND('1 - 4 Hr Raw Data'!Q64="",'2 - 24 Hr Raw Data'!Q64=""),'1 - 4 Hr Raw Data'!M64,"")</f>
        <v>0</v>
      </c>
      <c r="J68" s="194" t="e">
        <f>IF(AND('1 - 4 Hr Raw Data'!Q64="",'2 - 24 Hr Raw Data'!Q64=""),(F68/(E68))*100,"")</f>
        <v>#DIV/0!</v>
      </c>
      <c r="K68" s="65" t="e">
        <f ca="1">IF(AND('1 - 4 Hr Raw Data'!Q64="",'2 - 24 Hr Raw Data'!Q64=""),J68/$J$11,"")</f>
        <v>#DIV/0!</v>
      </c>
      <c r="L68" s="65" t="e">
        <f>IF(AND('1 - 4 Hr Raw Data'!Q64="",'2 - 24 Hr Raw Data'!Q64=""),(G68/(E68))*100,"")</f>
        <v>#DIV/0!</v>
      </c>
      <c r="M68" s="65" t="e">
        <f ca="1">IF(AND('1 - 4 Hr Raw Data'!Q64="",'2 - 24 Hr Raw Data'!Q64=""),L68/$L$11,"")</f>
        <v>#DIV/0!</v>
      </c>
      <c r="N68" s="65" t="e">
        <f ca="1">IF(AND('1 - 4 Hr Raw Data'!Q64="",'2 - 24 Hr Raw Data'!Q64=""),H68/$H$11,"")</f>
        <v>#DIV/0!</v>
      </c>
      <c r="O68" s="65" t="e">
        <f ca="1">IF(AND('1 - 4 Hr Raw Data'!Q64="",'2 - 24 Hr Raw Data'!Q64=""),I68/$I$11,"")</f>
        <v>#DIV/0!</v>
      </c>
      <c r="P68" s="66" t="e">
        <f>IF(AND('1 - 4 Hr Raw Data'!Q64="",'2 - 24 Hr Raw Data'!Q64=""),(E68/D68)*($S$4/1.042)*2,"")</f>
        <v>#DIV/0!</v>
      </c>
      <c r="Q68" s="67" t="e">
        <f>IF(AND('1 - 4 Hr Raw Data'!Q64="",'2 - 24 Hr Raw Data'!Q64=""),LOG(P68/S$6,2),"")</f>
        <v>#DIV/0!</v>
      </c>
      <c r="R68" s="68" t="e">
        <f ca="1">IF(AND('1 - 4 Hr Raw Data'!Q64="",'2 - 24 Hr Raw Data'!Q64=""),(P68/P$11)*100,"")</f>
        <v>#DIV/0!</v>
      </c>
      <c r="S68" s="68" t="e">
        <f ca="1">IF(AND('1 - 4 Hr Raw Data'!Q64="",'2 - 24 Hr Raw Data'!Q64=""),(P68-S$6)/(P$11-S$6)*100,"")</f>
        <v>#DIV/0!</v>
      </c>
      <c r="T68" s="69" t="e">
        <f ca="1">IF(AND('1 - 4 Hr Raw Data'!Q64="",'2 - 24 Hr Raw Data'!Q64=""),(Q68/Q$11)*100,"")</f>
        <v>#DIV/0!</v>
      </c>
      <c r="U68" s="253" t="str">
        <f>IF(AND('1 - 4 Hr Raw Data'!Q64&lt;&gt;"",'2 - 24 Hr Raw Data'!Q64=""),"4 Hour: "&amp;'1 - 4 Hr Raw Data'!Q64,IF(AND('1 - 4 Hr Raw Data'!Q64="",'2 - 24 Hr Raw Data'!Q64&lt;&gt;""),"24 Hour: "&amp;'2 - 24 Hr Raw Data'!Q64,IF(AND('1 - 4 Hr Raw Data'!Q64="",'2 - 24 Hr Raw Data'!Q64=""),"","4 Hour: "&amp;'1 - 4 Hr Raw Data'!Q64&amp;"; 24 Hour: "&amp;'2 - 24 Hr Raw Data'!Q64)))</f>
        <v/>
      </c>
      <c r="V68" s="70" t="b">
        <f t="shared" si="0"/>
        <v>0</v>
      </c>
    </row>
    <row r="69" spans="1:22" s="70" customFormat="1" ht="14" x14ac:dyDescent="0.15">
      <c r="A69" s="286" t="str">
        <f>IF('1 - 4 Hr Raw Data'!O65="","",'1 - 4 Hr Raw Data'!O65)</f>
        <v/>
      </c>
      <c r="B69" s="235"/>
      <c r="C69" s="239" t="str">
        <f>IF(A69="","",'1 - 4 Hr Raw Data'!P65)</f>
        <v/>
      </c>
      <c r="D69" s="138">
        <f>IF(AND('1 - 4 Hr Raw Data'!Q65="",'2 - 24 Hr Raw Data'!Q65=""),'1 - 4 Hr Raw Data'!B65,"")</f>
        <v>0</v>
      </c>
      <c r="E69" s="139">
        <f>IF(AND('1 - 4 Hr Raw Data'!Q65="",'2 - 24 Hr Raw Data'!Q65=""),'1 - 4 Hr Raw Data'!I65,"")</f>
        <v>0</v>
      </c>
      <c r="F69" s="64">
        <f>IF(AND('1 - 4 Hr Raw Data'!Q65="",'2 - 24 Hr Raw Data'!Q65=""),'1 - 4 Hr Raw Data'!J65,"")</f>
        <v>0</v>
      </c>
      <c r="G69" s="64">
        <f>IF(AND('1 - 4 Hr Raw Data'!Q65="",'2 - 24 Hr Raw Data'!Q65=""),'1 - 4 Hr Raw Data'!K65,"")</f>
        <v>0</v>
      </c>
      <c r="H69" s="65">
        <f>IF(AND('1 - 4 Hr Raw Data'!Q65="",'2 - 24 Hr Raw Data'!Q65=""),'1 - 4 Hr Raw Data'!L65,"")</f>
        <v>0</v>
      </c>
      <c r="I69" s="348">
        <f>IF(AND('1 - 4 Hr Raw Data'!Q65="",'2 - 24 Hr Raw Data'!Q65=""),'1 - 4 Hr Raw Data'!M65,"")</f>
        <v>0</v>
      </c>
      <c r="J69" s="194" t="e">
        <f>IF(AND('1 - 4 Hr Raw Data'!Q65="",'2 - 24 Hr Raw Data'!Q65=""),(F69/(E69))*100,"")</f>
        <v>#DIV/0!</v>
      </c>
      <c r="K69" s="65" t="e">
        <f ca="1">IF(AND('1 - 4 Hr Raw Data'!Q65="",'2 - 24 Hr Raw Data'!Q65=""),J69/$J$11,"")</f>
        <v>#DIV/0!</v>
      </c>
      <c r="L69" s="65" t="e">
        <f>IF(AND('1 - 4 Hr Raw Data'!Q65="",'2 - 24 Hr Raw Data'!Q65=""),(G69/(E69))*100,"")</f>
        <v>#DIV/0!</v>
      </c>
      <c r="M69" s="65" t="e">
        <f ca="1">IF(AND('1 - 4 Hr Raw Data'!Q65="",'2 - 24 Hr Raw Data'!Q65=""),L69/$L$11,"")</f>
        <v>#DIV/0!</v>
      </c>
      <c r="N69" s="65" t="e">
        <f ca="1">IF(AND('1 - 4 Hr Raw Data'!Q65="",'2 - 24 Hr Raw Data'!Q65=""),H69/$H$11,"")</f>
        <v>#DIV/0!</v>
      </c>
      <c r="O69" s="65" t="e">
        <f ca="1">IF(AND('1 - 4 Hr Raw Data'!Q65="",'2 - 24 Hr Raw Data'!Q65=""),I69/$I$11,"")</f>
        <v>#DIV/0!</v>
      </c>
      <c r="P69" s="66" t="e">
        <f>IF(AND('1 - 4 Hr Raw Data'!Q65="",'2 - 24 Hr Raw Data'!Q65=""),(E69/D69)*($S$4/1.042)*2,"")</f>
        <v>#DIV/0!</v>
      </c>
      <c r="Q69" s="67" t="e">
        <f>IF(AND('1 - 4 Hr Raw Data'!Q65="",'2 - 24 Hr Raw Data'!Q65=""),LOG(P69/S$6,2),"")</f>
        <v>#DIV/0!</v>
      </c>
      <c r="R69" s="68" t="e">
        <f ca="1">IF(AND('1 - 4 Hr Raw Data'!Q65="",'2 - 24 Hr Raw Data'!Q65=""),(P69/P$11)*100,"")</f>
        <v>#DIV/0!</v>
      </c>
      <c r="S69" s="68" t="e">
        <f ca="1">IF(AND('1 - 4 Hr Raw Data'!Q65="",'2 - 24 Hr Raw Data'!Q65=""),(P69-S$6)/(P$11-S$6)*100,"")</f>
        <v>#DIV/0!</v>
      </c>
      <c r="T69" s="69" t="e">
        <f ca="1">IF(AND('1 - 4 Hr Raw Data'!Q65="",'2 - 24 Hr Raw Data'!Q65=""),(Q69/Q$11)*100,"")</f>
        <v>#DIV/0!</v>
      </c>
      <c r="U69" s="253" t="str">
        <f>IF(AND('1 - 4 Hr Raw Data'!Q65&lt;&gt;"",'2 - 24 Hr Raw Data'!Q65=""),"4 Hour: "&amp;'1 - 4 Hr Raw Data'!Q65,IF(AND('1 - 4 Hr Raw Data'!Q65="",'2 - 24 Hr Raw Data'!Q65&lt;&gt;""),"24 Hour: "&amp;'2 - 24 Hr Raw Data'!Q65,IF(AND('1 - 4 Hr Raw Data'!Q65="",'2 - 24 Hr Raw Data'!Q65=""),"","4 Hour: "&amp;'1 - 4 Hr Raw Data'!Q65&amp;"; 24 Hour: "&amp;'2 - 24 Hr Raw Data'!Q65)))</f>
        <v/>
      </c>
      <c r="V69" s="70" t="b">
        <f t="shared" si="0"/>
        <v>0</v>
      </c>
    </row>
    <row r="70" spans="1:22" s="70" customFormat="1" ht="14" x14ac:dyDescent="0.15">
      <c r="A70" s="286" t="str">
        <f>IF('1 - 4 Hr Raw Data'!O66="","",'1 - 4 Hr Raw Data'!O66)</f>
        <v/>
      </c>
      <c r="B70" s="235"/>
      <c r="C70" s="239" t="str">
        <f>IF(A70="","",'1 - 4 Hr Raw Data'!P66)</f>
        <v/>
      </c>
      <c r="D70" s="138">
        <f>IF(AND('1 - 4 Hr Raw Data'!Q66="",'2 - 24 Hr Raw Data'!Q66=""),'1 - 4 Hr Raw Data'!B66,"")</f>
        <v>0</v>
      </c>
      <c r="E70" s="139">
        <f>IF(AND('1 - 4 Hr Raw Data'!Q66="",'2 - 24 Hr Raw Data'!Q66=""),'1 - 4 Hr Raw Data'!I66,"")</f>
        <v>0</v>
      </c>
      <c r="F70" s="64">
        <f>IF(AND('1 - 4 Hr Raw Data'!Q66="",'2 - 24 Hr Raw Data'!Q66=""),'1 - 4 Hr Raw Data'!J66,"")</f>
        <v>0</v>
      </c>
      <c r="G70" s="64">
        <f>IF(AND('1 - 4 Hr Raw Data'!Q66="",'2 - 24 Hr Raw Data'!Q66=""),'1 - 4 Hr Raw Data'!K66,"")</f>
        <v>0</v>
      </c>
      <c r="H70" s="65">
        <f>IF(AND('1 - 4 Hr Raw Data'!Q66="",'2 - 24 Hr Raw Data'!Q66=""),'1 - 4 Hr Raw Data'!L66,"")</f>
        <v>0</v>
      </c>
      <c r="I70" s="348">
        <f>IF(AND('1 - 4 Hr Raw Data'!Q66="",'2 - 24 Hr Raw Data'!Q66=""),'1 - 4 Hr Raw Data'!M66,"")</f>
        <v>0</v>
      </c>
      <c r="J70" s="194" t="e">
        <f>IF(AND('1 - 4 Hr Raw Data'!Q66="",'2 - 24 Hr Raw Data'!Q66=""),(F70/(E70))*100,"")</f>
        <v>#DIV/0!</v>
      </c>
      <c r="K70" s="65" t="e">
        <f ca="1">IF(AND('1 - 4 Hr Raw Data'!Q66="",'2 - 24 Hr Raw Data'!Q66=""),J70/$J$11,"")</f>
        <v>#DIV/0!</v>
      </c>
      <c r="L70" s="65" t="e">
        <f>IF(AND('1 - 4 Hr Raw Data'!Q66="",'2 - 24 Hr Raw Data'!Q66=""),(G70/(E70))*100,"")</f>
        <v>#DIV/0!</v>
      </c>
      <c r="M70" s="65" t="e">
        <f ca="1">IF(AND('1 - 4 Hr Raw Data'!Q66="",'2 - 24 Hr Raw Data'!Q66=""),L70/$L$11,"")</f>
        <v>#DIV/0!</v>
      </c>
      <c r="N70" s="65" t="e">
        <f ca="1">IF(AND('1 - 4 Hr Raw Data'!Q66="",'2 - 24 Hr Raw Data'!Q66=""),H70/$H$11,"")</f>
        <v>#DIV/0!</v>
      </c>
      <c r="O70" s="65" t="e">
        <f ca="1">IF(AND('1 - 4 Hr Raw Data'!Q66="",'2 - 24 Hr Raw Data'!Q66=""),I70/$I$11,"")</f>
        <v>#DIV/0!</v>
      </c>
      <c r="P70" s="66" t="e">
        <f>IF(AND('1 - 4 Hr Raw Data'!Q66="",'2 - 24 Hr Raw Data'!Q66=""),(E70/D70)*($S$4/1.042)*2,"")</f>
        <v>#DIV/0!</v>
      </c>
      <c r="Q70" s="67" t="e">
        <f>IF(AND('1 - 4 Hr Raw Data'!Q66="",'2 - 24 Hr Raw Data'!Q66=""),LOG(P70/S$6,2),"")</f>
        <v>#DIV/0!</v>
      </c>
      <c r="R70" s="68" t="e">
        <f ca="1">IF(AND('1 - 4 Hr Raw Data'!Q66="",'2 - 24 Hr Raw Data'!Q66=""),(P70/P$11)*100,"")</f>
        <v>#DIV/0!</v>
      </c>
      <c r="S70" s="68" t="e">
        <f ca="1">IF(AND('1 - 4 Hr Raw Data'!Q66="",'2 - 24 Hr Raw Data'!Q66=""),(P70-S$6)/(P$11-S$6)*100,"")</f>
        <v>#DIV/0!</v>
      </c>
      <c r="T70" s="69" t="e">
        <f ca="1">IF(AND('1 - 4 Hr Raw Data'!Q66="",'2 - 24 Hr Raw Data'!Q66=""),(Q70/Q$11)*100,"")</f>
        <v>#DIV/0!</v>
      </c>
      <c r="U70" s="253" t="str">
        <f>IF(AND('1 - 4 Hr Raw Data'!Q66&lt;&gt;"",'2 - 24 Hr Raw Data'!Q66=""),"4 Hour: "&amp;'1 - 4 Hr Raw Data'!Q66,IF(AND('1 - 4 Hr Raw Data'!Q66="",'2 - 24 Hr Raw Data'!Q66&lt;&gt;""),"24 Hour: "&amp;'2 - 24 Hr Raw Data'!Q66,IF(AND('1 - 4 Hr Raw Data'!Q66="",'2 - 24 Hr Raw Data'!Q66=""),"","4 Hour: "&amp;'1 - 4 Hr Raw Data'!Q66&amp;"; 24 Hour: "&amp;'2 - 24 Hr Raw Data'!Q66)))</f>
        <v/>
      </c>
      <c r="V70" s="70" t="b">
        <f t="shared" si="0"/>
        <v>0</v>
      </c>
    </row>
    <row r="71" spans="1:22" s="70" customFormat="1" ht="14" x14ac:dyDescent="0.15">
      <c r="A71" s="286" t="str">
        <f>IF('1 - 4 Hr Raw Data'!O67="","",'1 - 4 Hr Raw Data'!O67)</f>
        <v/>
      </c>
      <c r="B71" s="235"/>
      <c r="C71" s="239" t="str">
        <f>IF(A71="","",'1 - 4 Hr Raw Data'!P67)</f>
        <v/>
      </c>
      <c r="D71" s="138">
        <f>IF(AND('1 - 4 Hr Raw Data'!Q67="",'2 - 24 Hr Raw Data'!Q67=""),'1 - 4 Hr Raw Data'!B67,"")</f>
        <v>0</v>
      </c>
      <c r="E71" s="139">
        <f>IF(AND('1 - 4 Hr Raw Data'!Q67="",'2 - 24 Hr Raw Data'!Q67=""),'1 - 4 Hr Raw Data'!I67,"")</f>
        <v>0</v>
      </c>
      <c r="F71" s="64">
        <f>IF(AND('1 - 4 Hr Raw Data'!Q67="",'2 - 24 Hr Raw Data'!Q67=""),'1 - 4 Hr Raw Data'!J67,"")</f>
        <v>0</v>
      </c>
      <c r="G71" s="64">
        <f>IF(AND('1 - 4 Hr Raw Data'!Q67="",'2 - 24 Hr Raw Data'!Q67=""),'1 - 4 Hr Raw Data'!K67,"")</f>
        <v>0</v>
      </c>
      <c r="H71" s="65">
        <f>IF(AND('1 - 4 Hr Raw Data'!Q67="",'2 - 24 Hr Raw Data'!Q67=""),'1 - 4 Hr Raw Data'!L67,"")</f>
        <v>0</v>
      </c>
      <c r="I71" s="348">
        <f>IF(AND('1 - 4 Hr Raw Data'!Q67="",'2 - 24 Hr Raw Data'!Q67=""),'1 - 4 Hr Raw Data'!M67,"")</f>
        <v>0</v>
      </c>
      <c r="J71" s="194" t="e">
        <f>IF(AND('1 - 4 Hr Raw Data'!Q67="",'2 - 24 Hr Raw Data'!Q67=""),(F71/(E71))*100,"")</f>
        <v>#DIV/0!</v>
      </c>
      <c r="K71" s="65" t="e">
        <f ca="1">IF(AND('1 - 4 Hr Raw Data'!Q67="",'2 - 24 Hr Raw Data'!Q67=""),J71/$J$11,"")</f>
        <v>#DIV/0!</v>
      </c>
      <c r="L71" s="65" t="e">
        <f>IF(AND('1 - 4 Hr Raw Data'!Q67="",'2 - 24 Hr Raw Data'!Q67=""),(G71/(E71))*100,"")</f>
        <v>#DIV/0!</v>
      </c>
      <c r="M71" s="65" t="e">
        <f ca="1">IF(AND('1 - 4 Hr Raw Data'!Q67="",'2 - 24 Hr Raw Data'!Q67=""),L71/$L$11,"")</f>
        <v>#DIV/0!</v>
      </c>
      <c r="N71" s="65" t="e">
        <f ca="1">IF(AND('1 - 4 Hr Raw Data'!Q67="",'2 - 24 Hr Raw Data'!Q67=""),H71/$H$11,"")</f>
        <v>#DIV/0!</v>
      </c>
      <c r="O71" s="65" t="e">
        <f ca="1">IF(AND('1 - 4 Hr Raw Data'!Q67="",'2 - 24 Hr Raw Data'!Q67=""),I71/$I$11,"")</f>
        <v>#DIV/0!</v>
      </c>
      <c r="P71" s="66" t="e">
        <f>IF(AND('1 - 4 Hr Raw Data'!Q67="",'2 - 24 Hr Raw Data'!Q67=""),(E71/D71)*($S$4/1.042)*2,"")</f>
        <v>#DIV/0!</v>
      </c>
      <c r="Q71" s="67" t="e">
        <f>IF(AND('1 - 4 Hr Raw Data'!Q67="",'2 - 24 Hr Raw Data'!Q67=""),LOG(P71/S$6,2),"")</f>
        <v>#DIV/0!</v>
      </c>
      <c r="R71" s="68" t="e">
        <f ca="1">IF(AND('1 - 4 Hr Raw Data'!Q67="",'2 - 24 Hr Raw Data'!Q67=""),(P71/P$11)*100,"")</f>
        <v>#DIV/0!</v>
      </c>
      <c r="S71" s="68" t="e">
        <f ca="1">IF(AND('1 - 4 Hr Raw Data'!Q67="",'2 - 24 Hr Raw Data'!Q67=""),(P71-S$6)/(P$11-S$6)*100,"")</f>
        <v>#DIV/0!</v>
      </c>
      <c r="T71" s="69" t="e">
        <f ca="1">IF(AND('1 - 4 Hr Raw Data'!Q67="",'2 - 24 Hr Raw Data'!Q67=""),(Q71/Q$11)*100,"")</f>
        <v>#DIV/0!</v>
      </c>
      <c r="U71" s="253" t="str">
        <f>IF(AND('1 - 4 Hr Raw Data'!Q67&lt;&gt;"",'2 - 24 Hr Raw Data'!Q67=""),"4 Hour: "&amp;'1 - 4 Hr Raw Data'!Q67,IF(AND('1 - 4 Hr Raw Data'!Q67="",'2 - 24 Hr Raw Data'!Q67&lt;&gt;""),"24 Hour: "&amp;'2 - 24 Hr Raw Data'!Q67,IF(AND('1 - 4 Hr Raw Data'!Q67="",'2 - 24 Hr Raw Data'!Q67=""),"","4 Hour: "&amp;'1 - 4 Hr Raw Data'!Q67&amp;"; 24 Hour: "&amp;'2 - 24 Hr Raw Data'!Q67)))</f>
        <v/>
      </c>
      <c r="V71" s="70" t="b">
        <f t="shared" si="0"/>
        <v>0</v>
      </c>
    </row>
    <row r="72" spans="1:22" s="70" customFormat="1" ht="14" x14ac:dyDescent="0.15">
      <c r="A72" s="286" t="str">
        <f>IF('1 - 4 Hr Raw Data'!O68="","",'1 - 4 Hr Raw Data'!O68)</f>
        <v/>
      </c>
      <c r="B72" s="235"/>
      <c r="C72" s="239" t="str">
        <f>IF(A72="","",'1 - 4 Hr Raw Data'!P68)</f>
        <v/>
      </c>
      <c r="D72" s="138">
        <f>IF(AND('1 - 4 Hr Raw Data'!Q68="",'2 - 24 Hr Raw Data'!Q68=""),'1 - 4 Hr Raw Data'!B68,"")</f>
        <v>0</v>
      </c>
      <c r="E72" s="139">
        <f>IF(AND('1 - 4 Hr Raw Data'!Q68="",'2 - 24 Hr Raw Data'!Q68=""),'1 - 4 Hr Raw Data'!I68,"")</f>
        <v>0</v>
      </c>
      <c r="F72" s="64">
        <f>IF(AND('1 - 4 Hr Raw Data'!Q68="",'2 - 24 Hr Raw Data'!Q68=""),'1 - 4 Hr Raw Data'!J68,"")</f>
        <v>0</v>
      </c>
      <c r="G72" s="64">
        <f>IF(AND('1 - 4 Hr Raw Data'!Q68="",'2 - 24 Hr Raw Data'!Q68=""),'1 - 4 Hr Raw Data'!K68,"")</f>
        <v>0</v>
      </c>
      <c r="H72" s="65">
        <f>IF(AND('1 - 4 Hr Raw Data'!Q68="",'2 - 24 Hr Raw Data'!Q68=""),'1 - 4 Hr Raw Data'!L68,"")</f>
        <v>0</v>
      </c>
      <c r="I72" s="348">
        <f>IF(AND('1 - 4 Hr Raw Data'!Q68="",'2 - 24 Hr Raw Data'!Q68=""),'1 - 4 Hr Raw Data'!M68,"")</f>
        <v>0</v>
      </c>
      <c r="J72" s="194" t="e">
        <f>IF(AND('1 - 4 Hr Raw Data'!Q68="",'2 - 24 Hr Raw Data'!Q68=""),(F72/(E72))*100,"")</f>
        <v>#DIV/0!</v>
      </c>
      <c r="K72" s="65" t="e">
        <f ca="1">IF(AND('1 - 4 Hr Raw Data'!Q68="",'2 - 24 Hr Raw Data'!Q68=""),J72/$J$11,"")</f>
        <v>#DIV/0!</v>
      </c>
      <c r="L72" s="65" t="e">
        <f>IF(AND('1 - 4 Hr Raw Data'!Q68="",'2 - 24 Hr Raw Data'!Q68=""),(G72/(E72))*100,"")</f>
        <v>#DIV/0!</v>
      </c>
      <c r="M72" s="65" t="e">
        <f ca="1">IF(AND('1 - 4 Hr Raw Data'!Q68="",'2 - 24 Hr Raw Data'!Q68=""),L72/$L$11,"")</f>
        <v>#DIV/0!</v>
      </c>
      <c r="N72" s="65" t="e">
        <f ca="1">IF(AND('1 - 4 Hr Raw Data'!Q68="",'2 - 24 Hr Raw Data'!Q68=""),H72/$H$11,"")</f>
        <v>#DIV/0!</v>
      </c>
      <c r="O72" s="65" t="e">
        <f ca="1">IF(AND('1 - 4 Hr Raw Data'!Q68="",'2 - 24 Hr Raw Data'!Q68=""),I72/$I$11,"")</f>
        <v>#DIV/0!</v>
      </c>
      <c r="P72" s="66" t="e">
        <f>IF(AND('1 - 4 Hr Raw Data'!Q68="",'2 - 24 Hr Raw Data'!Q68=""),(E72/D72)*($S$4/1.042)*2,"")</f>
        <v>#DIV/0!</v>
      </c>
      <c r="Q72" s="67" t="e">
        <f>IF(AND('1 - 4 Hr Raw Data'!Q68="",'2 - 24 Hr Raw Data'!Q68=""),LOG(P72/S$6,2),"")</f>
        <v>#DIV/0!</v>
      </c>
      <c r="R72" s="68" t="e">
        <f ca="1">IF(AND('1 - 4 Hr Raw Data'!Q68="",'2 - 24 Hr Raw Data'!Q68=""),(P72/P$11)*100,"")</f>
        <v>#DIV/0!</v>
      </c>
      <c r="S72" s="68" t="e">
        <f ca="1">IF(AND('1 - 4 Hr Raw Data'!Q68="",'2 - 24 Hr Raw Data'!Q68=""),(P72-S$6)/(P$11-S$6)*100,"")</f>
        <v>#DIV/0!</v>
      </c>
      <c r="T72" s="69" t="e">
        <f ca="1">IF(AND('1 - 4 Hr Raw Data'!Q68="",'2 - 24 Hr Raw Data'!Q68=""),(Q72/Q$11)*100,"")</f>
        <v>#DIV/0!</v>
      </c>
      <c r="U72" s="253" t="str">
        <f>IF(AND('1 - 4 Hr Raw Data'!Q68&lt;&gt;"",'2 - 24 Hr Raw Data'!Q68=""),"4 Hour: "&amp;'1 - 4 Hr Raw Data'!Q68,IF(AND('1 - 4 Hr Raw Data'!Q68="",'2 - 24 Hr Raw Data'!Q68&lt;&gt;""),"24 Hour: "&amp;'2 - 24 Hr Raw Data'!Q68,IF(AND('1 - 4 Hr Raw Data'!Q68="",'2 - 24 Hr Raw Data'!Q68=""),"","4 Hour: "&amp;'1 - 4 Hr Raw Data'!Q68&amp;"; 24 Hour: "&amp;'2 - 24 Hr Raw Data'!Q68)))</f>
        <v/>
      </c>
      <c r="V72" s="70" t="b">
        <f t="shared" si="0"/>
        <v>0</v>
      </c>
    </row>
    <row r="73" spans="1:22" s="70" customFormat="1" ht="14" x14ac:dyDescent="0.15">
      <c r="A73" s="286" t="str">
        <f>IF('1 - 4 Hr Raw Data'!O69="","",'1 - 4 Hr Raw Data'!O69)</f>
        <v/>
      </c>
      <c r="B73" s="235"/>
      <c r="C73" s="239" t="str">
        <f>IF(A73="","",'1 - 4 Hr Raw Data'!P69)</f>
        <v/>
      </c>
      <c r="D73" s="138">
        <f>IF(AND('1 - 4 Hr Raw Data'!Q69="",'2 - 24 Hr Raw Data'!Q69=""),'1 - 4 Hr Raw Data'!B69,"")</f>
        <v>0</v>
      </c>
      <c r="E73" s="139">
        <f>IF(AND('1 - 4 Hr Raw Data'!Q69="",'2 - 24 Hr Raw Data'!Q69=""),'1 - 4 Hr Raw Data'!I69,"")</f>
        <v>0</v>
      </c>
      <c r="F73" s="64">
        <f>IF(AND('1 - 4 Hr Raw Data'!Q69="",'2 - 24 Hr Raw Data'!Q69=""),'1 - 4 Hr Raw Data'!J69,"")</f>
        <v>0</v>
      </c>
      <c r="G73" s="64">
        <f>IF(AND('1 - 4 Hr Raw Data'!Q69="",'2 - 24 Hr Raw Data'!Q69=""),'1 - 4 Hr Raw Data'!K69,"")</f>
        <v>0</v>
      </c>
      <c r="H73" s="65">
        <f>IF(AND('1 - 4 Hr Raw Data'!Q69="",'2 - 24 Hr Raw Data'!Q69=""),'1 - 4 Hr Raw Data'!L69,"")</f>
        <v>0</v>
      </c>
      <c r="I73" s="348">
        <f>IF(AND('1 - 4 Hr Raw Data'!Q69="",'2 - 24 Hr Raw Data'!Q69=""),'1 - 4 Hr Raw Data'!M69,"")</f>
        <v>0</v>
      </c>
      <c r="J73" s="194" t="e">
        <f>IF(AND('1 - 4 Hr Raw Data'!Q69="",'2 - 24 Hr Raw Data'!Q69=""),(F73/(E73))*100,"")</f>
        <v>#DIV/0!</v>
      </c>
      <c r="K73" s="65" t="e">
        <f ca="1">IF(AND('1 - 4 Hr Raw Data'!Q69="",'2 - 24 Hr Raw Data'!Q69=""),J73/$J$11,"")</f>
        <v>#DIV/0!</v>
      </c>
      <c r="L73" s="65" t="e">
        <f>IF(AND('1 - 4 Hr Raw Data'!Q69="",'2 - 24 Hr Raw Data'!Q69=""),(G73/(E73))*100,"")</f>
        <v>#DIV/0!</v>
      </c>
      <c r="M73" s="65" t="e">
        <f ca="1">IF(AND('1 - 4 Hr Raw Data'!Q69="",'2 - 24 Hr Raw Data'!Q69=""),L73/$L$11,"")</f>
        <v>#DIV/0!</v>
      </c>
      <c r="N73" s="65" t="e">
        <f ca="1">IF(AND('1 - 4 Hr Raw Data'!Q69="",'2 - 24 Hr Raw Data'!Q69=""),H73/$H$11,"")</f>
        <v>#DIV/0!</v>
      </c>
      <c r="O73" s="65" t="e">
        <f ca="1">IF(AND('1 - 4 Hr Raw Data'!Q69="",'2 - 24 Hr Raw Data'!Q69=""),I73/$I$11,"")</f>
        <v>#DIV/0!</v>
      </c>
      <c r="P73" s="66" t="e">
        <f>IF(AND('1 - 4 Hr Raw Data'!Q69="",'2 - 24 Hr Raw Data'!Q69=""),(E73/D73)*($S$4/1.042)*2,"")</f>
        <v>#DIV/0!</v>
      </c>
      <c r="Q73" s="67" t="e">
        <f>IF(AND('1 - 4 Hr Raw Data'!Q69="",'2 - 24 Hr Raw Data'!Q69=""),LOG(P73/S$6,2),"")</f>
        <v>#DIV/0!</v>
      </c>
      <c r="R73" s="68" t="e">
        <f ca="1">IF(AND('1 - 4 Hr Raw Data'!Q69="",'2 - 24 Hr Raw Data'!Q69=""),(P73/P$11)*100,"")</f>
        <v>#DIV/0!</v>
      </c>
      <c r="S73" s="68" t="e">
        <f ca="1">IF(AND('1 - 4 Hr Raw Data'!Q69="",'2 - 24 Hr Raw Data'!Q69=""),(P73-S$6)/(P$11-S$6)*100,"")</f>
        <v>#DIV/0!</v>
      </c>
      <c r="T73" s="69" t="e">
        <f ca="1">IF(AND('1 - 4 Hr Raw Data'!Q69="",'2 - 24 Hr Raw Data'!Q69=""),(Q73/Q$11)*100,"")</f>
        <v>#DIV/0!</v>
      </c>
      <c r="U73" s="253" t="str">
        <f>IF(AND('1 - 4 Hr Raw Data'!Q69&lt;&gt;"",'2 - 24 Hr Raw Data'!Q69=""),"4 Hour: "&amp;'1 - 4 Hr Raw Data'!Q69,IF(AND('1 - 4 Hr Raw Data'!Q69="",'2 - 24 Hr Raw Data'!Q69&lt;&gt;""),"24 Hour: "&amp;'2 - 24 Hr Raw Data'!Q69,IF(AND('1 - 4 Hr Raw Data'!Q69="",'2 - 24 Hr Raw Data'!Q69=""),"","4 Hour: "&amp;'1 - 4 Hr Raw Data'!Q69&amp;"; 24 Hour: "&amp;'2 - 24 Hr Raw Data'!Q69)))</f>
        <v/>
      </c>
      <c r="V73" s="70" t="b">
        <f t="shared" si="0"/>
        <v>0</v>
      </c>
    </row>
    <row r="74" spans="1:22" s="70" customFormat="1" ht="14" x14ac:dyDescent="0.15">
      <c r="A74" s="286" t="str">
        <f>IF('1 - 4 Hr Raw Data'!O70="","",'1 - 4 Hr Raw Data'!O70)</f>
        <v/>
      </c>
      <c r="B74" s="235"/>
      <c r="C74" s="239" t="str">
        <f>IF(A74="","",'1 - 4 Hr Raw Data'!P70)</f>
        <v/>
      </c>
      <c r="D74" s="138">
        <f>IF(AND('1 - 4 Hr Raw Data'!Q70="",'2 - 24 Hr Raw Data'!Q70=""),'1 - 4 Hr Raw Data'!B70,"")</f>
        <v>0</v>
      </c>
      <c r="E74" s="139">
        <f>IF(AND('1 - 4 Hr Raw Data'!Q70="",'2 - 24 Hr Raw Data'!Q70=""),'1 - 4 Hr Raw Data'!I70,"")</f>
        <v>0</v>
      </c>
      <c r="F74" s="64">
        <f>IF(AND('1 - 4 Hr Raw Data'!Q70="",'2 - 24 Hr Raw Data'!Q70=""),'1 - 4 Hr Raw Data'!J70,"")</f>
        <v>0</v>
      </c>
      <c r="G74" s="64">
        <f>IF(AND('1 - 4 Hr Raw Data'!Q70="",'2 - 24 Hr Raw Data'!Q70=""),'1 - 4 Hr Raw Data'!K70,"")</f>
        <v>0</v>
      </c>
      <c r="H74" s="65">
        <f>IF(AND('1 - 4 Hr Raw Data'!Q70="",'2 - 24 Hr Raw Data'!Q70=""),'1 - 4 Hr Raw Data'!L70,"")</f>
        <v>0</v>
      </c>
      <c r="I74" s="348">
        <f>IF(AND('1 - 4 Hr Raw Data'!Q70="",'2 - 24 Hr Raw Data'!Q70=""),'1 - 4 Hr Raw Data'!M70,"")</f>
        <v>0</v>
      </c>
      <c r="J74" s="194" t="e">
        <f>IF(AND('1 - 4 Hr Raw Data'!Q70="",'2 - 24 Hr Raw Data'!Q70=""),(F74/(E74))*100,"")</f>
        <v>#DIV/0!</v>
      </c>
      <c r="K74" s="65" t="e">
        <f ca="1">IF(AND('1 - 4 Hr Raw Data'!Q70="",'2 - 24 Hr Raw Data'!Q70=""),J74/$J$11,"")</f>
        <v>#DIV/0!</v>
      </c>
      <c r="L74" s="65" t="e">
        <f>IF(AND('1 - 4 Hr Raw Data'!Q70="",'2 - 24 Hr Raw Data'!Q70=""),(G74/(E74))*100,"")</f>
        <v>#DIV/0!</v>
      </c>
      <c r="M74" s="65" t="e">
        <f ca="1">IF(AND('1 - 4 Hr Raw Data'!Q70="",'2 - 24 Hr Raw Data'!Q70=""),L74/$L$11,"")</f>
        <v>#DIV/0!</v>
      </c>
      <c r="N74" s="65" t="e">
        <f ca="1">IF(AND('1 - 4 Hr Raw Data'!Q70="",'2 - 24 Hr Raw Data'!Q70=""),H74/$H$11,"")</f>
        <v>#DIV/0!</v>
      </c>
      <c r="O74" s="65" t="e">
        <f ca="1">IF(AND('1 - 4 Hr Raw Data'!Q70="",'2 - 24 Hr Raw Data'!Q70=""),I74/$I$11,"")</f>
        <v>#DIV/0!</v>
      </c>
      <c r="P74" s="66" t="e">
        <f>IF(AND('1 - 4 Hr Raw Data'!Q70="",'2 - 24 Hr Raw Data'!Q70=""),(E74/D74)*($S$4/1.042)*2,"")</f>
        <v>#DIV/0!</v>
      </c>
      <c r="Q74" s="67" t="e">
        <f>IF(AND('1 - 4 Hr Raw Data'!Q70="",'2 - 24 Hr Raw Data'!Q70=""),LOG(P74/S$6,2),"")</f>
        <v>#DIV/0!</v>
      </c>
      <c r="R74" s="68" t="e">
        <f ca="1">IF(AND('1 - 4 Hr Raw Data'!Q70="",'2 - 24 Hr Raw Data'!Q70=""),(P74/P$11)*100,"")</f>
        <v>#DIV/0!</v>
      </c>
      <c r="S74" s="68" t="e">
        <f ca="1">IF(AND('1 - 4 Hr Raw Data'!Q70="",'2 - 24 Hr Raw Data'!Q70=""),(P74-S$6)/(P$11-S$6)*100,"")</f>
        <v>#DIV/0!</v>
      </c>
      <c r="T74" s="69" t="e">
        <f ca="1">IF(AND('1 - 4 Hr Raw Data'!Q70="",'2 - 24 Hr Raw Data'!Q70=""),(Q74/Q$11)*100,"")</f>
        <v>#DIV/0!</v>
      </c>
      <c r="U74" s="253" t="str">
        <f>IF(AND('1 - 4 Hr Raw Data'!Q70&lt;&gt;"",'2 - 24 Hr Raw Data'!Q70=""),"4 Hour: "&amp;'1 - 4 Hr Raw Data'!Q70,IF(AND('1 - 4 Hr Raw Data'!Q70="",'2 - 24 Hr Raw Data'!Q70&lt;&gt;""),"24 Hour: "&amp;'2 - 24 Hr Raw Data'!Q70,IF(AND('1 - 4 Hr Raw Data'!Q70="",'2 - 24 Hr Raw Data'!Q70=""),"","4 Hour: "&amp;'1 - 4 Hr Raw Data'!Q70&amp;"; 24 Hour: "&amp;'2 - 24 Hr Raw Data'!Q70)))</f>
        <v/>
      </c>
      <c r="V74" s="70" t="b">
        <f t="shared" si="0"/>
        <v>0</v>
      </c>
    </row>
    <row r="75" spans="1:22" s="70" customFormat="1" ht="14" x14ac:dyDescent="0.15">
      <c r="A75" s="286" t="str">
        <f>IF('1 - 4 Hr Raw Data'!O71="","",'1 - 4 Hr Raw Data'!O71)</f>
        <v/>
      </c>
      <c r="B75" s="235"/>
      <c r="C75" s="239" t="str">
        <f>IF(A75="","",'1 - 4 Hr Raw Data'!P71)</f>
        <v/>
      </c>
      <c r="D75" s="138">
        <f>IF(AND('1 - 4 Hr Raw Data'!Q71="",'2 - 24 Hr Raw Data'!Q71=""),'1 - 4 Hr Raw Data'!B71,"")</f>
        <v>0</v>
      </c>
      <c r="E75" s="139">
        <f>IF(AND('1 - 4 Hr Raw Data'!Q71="",'2 - 24 Hr Raw Data'!Q71=""),'1 - 4 Hr Raw Data'!I71,"")</f>
        <v>0</v>
      </c>
      <c r="F75" s="64">
        <f>IF(AND('1 - 4 Hr Raw Data'!Q71="",'2 - 24 Hr Raw Data'!Q71=""),'1 - 4 Hr Raw Data'!J71,"")</f>
        <v>0</v>
      </c>
      <c r="G75" s="64">
        <f>IF(AND('1 - 4 Hr Raw Data'!Q71="",'2 - 24 Hr Raw Data'!Q71=""),'1 - 4 Hr Raw Data'!K71,"")</f>
        <v>0</v>
      </c>
      <c r="H75" s="65">
        <f>IF(AND('1 - 4 Hr Raw Data'!Q71="",'2 - 24 Hr Raw Data'!Q71=""),'1 - 4 Hr Raw Data'!L71,"")</f>
        <v>0</v>
      </c>
      <c r="I75" s="348">
        <f>IF(AND('1 - 4 Hr Raw Data'!Q71="",'2 - 24 Hr Raw Data'!Q71=""),'1 - 4 Hr Raw Data'!M71,"")</f>
        <v>0</v>
      </c>
      <c r="J75" s="194" t="e">
        <f>IF(AND('1 - 4 Hr Raw Data'!Q71="",'2 - 24 Hr Raw Data'!Q71=""),(F75/(E75))*100,"")</f>
        <v>#DIV/0!</v>
      </c>
      <c r="K75" s="65" t="e">
        <f ca="1">IF(AND('1 - 4 Hr Raw Data'!Q71="",'2 - 24 Hr Raw Data'!Q71=""),J75/$J$11,"")</f>
        <v>#DIV/0!</v>
      </c>
      <c r="L75" s="65" t="e">
        <f>IF(AND('1 - 4 Hr Raw Data'!Q71="",'2 - 24 Hr Raw Data'!Q71=""),(G75/(E75))*100,"")</f>
        <v>#DIV/0!</v>
      </c>
      <c r="M75" s="65" t="e">
        <f ca="1">IF(AND('1 - 4 Hr Raw Data'!Q71="",'2 - 24 Hr Raw Data'!Q71=""),L75/$L$11,"")</f>
        <v>#DIV/0!</v>
      </c>
      <c r="N75" s="65" t="e">
        <f ca="1">IF(AND('1 - 4 Hr Raw Data'!Q71="",'2 - 24 Hr Raw Data'!Q71=""),H75/$H$11,"")</f>
        <v>#DIV/0!</v>
      </c>
      <c r="O75" s="65" t="e">
        <f ca="1">IF(AND('1 - 4 Hr Raw Data'!Q71="",'2 - 24 Hr Raw Data'!Q71=""),I75/$I$11,"")</f>
        <v>#DIV/0!</v>
      </c>
      <c r="P75" s="66" t="e">
        <f>IF(AND('1 - 4 Hr Raw Data'!Q71="",'2 - 24 Hr Raw Data'!Q71=""),(E75/D75)*($S$4/1.042)*2,"")</f>
        <v>#DIV/0!</v>
      </c>
      <c r="Q75" s="67" t="e">
        <f>IF(AND('1 - 4 Hr Raw Data'!Q71="",'2 - 24 Hr Raw Data'!Q71=""),LOG(P75/S$6,2),"")</f>
        <v>#DIV/0!</v>
      </c>
      <c r="R75" s="68" t="e">
        <f ca="1">IF(AND('1 - 4 Hr Raw Data'!Q71="",'2 - 24 Hr Raw Data'!Q71=""),(P75/P$11)*100,"")</f>
        <v>#DIV/0!</v>
      </c>
      <c r="S75" s="68" t="e">
        <f ca="1">IF(AND('1 - 4 Hr Raw Data'!Q71="",'2 - 24 Hr Raw Data'!Q71=""),(P75-S$6)/(P$11-S$6)*100,"")</f>
        <v>#DIV/0!</v>
      </c>
      <c r="T75" s="69" t="e">
        <f ca="1">IF(AND('1 - 4 Hr Raw Data'!Q71="",'2 - 24 Hr Raw Data'!Q71=""),(Q75/Q$11)*100,"")</f>
        <v>#DIV/0!</v>
      </c>
      <c r="U75" s="253" t="str">
        <f>IF(AND('1 - 4 Hr Raw Data'!Q71&lt;&gt;"",'2 - 24 Hr Raw Data'!Q71=""),"4 Hour: "&amp;'1 - 4 Hr Raw Data'!Q71,IF(AND('1 - 4 Hr Raw Data'!Q71="",'2 - 24 Hr Raw Data'!Q71&lt;&gt;""),"24 Hour: "&amp;'2 - 24 Hr Raw Data'!Q71,IF(AND('1 - 4 Hr Raw Data'!Q71="",'2 - 24 Hr Raw Data'!Q71=""),"","4 Hour: "&amp;'1 - 4 Hr Raw Data'!Q71&amp;"; 24 Hour: "&amp;'2 - 24 Hr Raw Data'!Q71)))</f>
        <v/>
      </c>
      <c r="V75" s="70" t="b">
        <f t="shared" si="0"/>
        <v>0</v>
      </c>
    </row>
    <row r="76" spans="1:22" s="70" customFormat="1" ht="14" x14ac:dyDescent="0.15">
      <c r="A76" s="286" t="str">
        <f>IF('1 - 4 Hr Raw Data'!O72="","",'1 - 4 Hr Raw Data'!O72)</f>
        <v/>
      </c>
      <c r="B76" s="235"/>
      <c r="C76" s="239" t="str">
        <f>IF(A76="","",'1 - 4 Hr Raw Data'!P72)</f>
        <v/>
      </c>
      <c r="D76" s="138">
        <f>IF(AND('1 - 4 Hr Raw Data'!Q72="",'2 - 24 Hr Raw Data'!Q72=""),'1 - 4 Hr Raw Data'!B72,"")</f>
        <v>0</v>
      </c>
      <c r="E76" s="139">
        <f>IF(AND('1 - 4 Hr Raw Data'!Q72="",'2 - 24 Hr Raw Data'!Q72=""),'1 - 4 Hr Raw Data'!I72,"")</f>
        <v>0</v>
      </c>
      <c r="F76" s="64">
        <f>IF(AND('1 - 4 Hr Raw Data'!Q72="",'2 - 24 Hr Raw Data'!Q72=""),'1 - 4 Hr Raw Data'!J72,"")</f>
        <v>0</v>
      </c>
      <c r="G76" s="64">
        <f>IF(AND('1 - 4 Hr Raw Data'!Q72="",'2 - 24 Hr Raw Data'!Q72=""),'1 - 4 Hr Raw Data'!K72,"")</f>
        <v>0</v>
      </c>
      <c r="H76" s="65">
        <f>IF(AND('1 - 4 Hr Raw Data'!Q72="",'2 - 24 Hr Raw Data'!Q72=""),'1 - 4 Hr Raw Data'!L72,"")</f>
        <v>0</v>
      </c>
      <c r="I76" s="348">
        <f>IF(AND('1 - 4 Hr Raw Data'!Q72="",'2 - 24 Hr Raw Data'!Q72=""),'1 - 4 Hr Raw Data'!M72,"")</f>
        <v>0</v>
      </c>
      <c r="J76" s="194" t="e">
        <f>IF(AND('1 - 4 Hr Raw Data'!Q72="",'2 - 24 Hr Raw Data'!Q72=""),(F76/(E76))*100,"")</f>
        <v>#DIV/0!</v>
      </c>
      <c r="K76" s="65" t="e">
        <f ca="1">IF(AND('1 - 4 Hr Raw Data'!Q72="",'2 - 24 Hr Raw Data'!Q72=""),J76/$J$11,"")</f>
        <v>#DIV/0!</v>
      </c>
      <c r="L76" s="65" t="e">
        <f>IF(AND('1 - 4 Hr Raw Data'!Q72="",'2 - 24 Hr Raw Data'!Q72=""),(G76/(E76))*100,"")</f>
        <v>#DIV/0!</v>
      </c>
      <c r="M76" s="65" t="e">
        <f ca="1">IF(AND('1 - 4 Hr Raw Data'!Q72="",'2 - 24 Hr Raw Data'!Q72=""),L76/$L$11,"")</f>
        <v>#DIV/0!</v>
      </c>
      <c r="N76" s="65" t="e">
        <f ca="1">IF(AND('1 - 4 Hr Raw Data'!Q72="",'2 - 24 Hr Raw Data'!Q72=""),H76/$H$11,"")</f>
        <v>#DIV/0!</v>
      </c>
      <c r="O76" s="65" t="e">
        <f ca="1">IF(AND('1 - 4 Hr Raw Data'!Q72="",'2 - 24 Hr Raw Data'!Q72=""),I76/$I$11,"")</f>
        <v>#DIV/0!</v>
      </c>
      <c r="P76" s="66" t="e">
        <f>IF(AND('1 - 4 Hr Raw Data'!Q72="",'2 - 24 Hr Raw Data'!Q72=""),(E76/D76)*($S$4/1.042)*2,"")</f>
        <v>#DIV/0!</v>
      </c>
      <c r="Q76" s="67" t="e">
        <f>IF(AND('1 - 4 Hr Raw Data'!Q72="",'2 - 24 Hr Raw Data'!Q72=""),LOG(P76/S$6,2),"")</f>
        <v>#DIV/0!</v>
      </c>
      <c r="R76" s="68" t="e">
        <f ca="1">IF(AND('1 - 4 Hr Raw Data'!Q72="",'2 - 24 Hr Raw Data'!Q72=""),(P76/P$11)*100,"")</f>
        <v>#DIV/0!</v>
      </c>
      <c r="S76" s="68" t="e">
        <f ca="1">IF(AND('1 - 4 Hr Raw Data'!Q72="",'2 - 24 Hr Raw Data'!Q72=""),(P76-S$6)/(P$11-S$6)*100,"")</f>
        <v>#DIV/0!</v>
      </c>
      <c r="T76" s="69" t="e">
        <f ca="1">IF(AND('1 - 4 Hr Raw Data'!Q72="",'2 - 24 Hr Raw Data'!Q72=""),(Q76/Q$11)*100,"")</f>
        <v>#DIV/0!</v>
      </c>
      <c r="U76" s="253" t="str">
        <f>IF(AND('1 - 4 Hr Raw Data'!Q72&lt;&gt;"",'2 - 24 Hr Raw Data'!Q72=""),"4 Hour: "&amp;'1 - 4 Hr Raw Data'!Q72,IF(AND('1 - 4 Hr Raw Data'!Q72="",'2 - 24 Hr Raw Data'!Q72&lt;&gt;""),"24 Hour: "&amp;'2 - 24 Hr Raw Data'!Q72,IF(AND('1 - 4 Hr Raw Data'!Q72="",'2 - 24 Hr Raw Data'!Q72=""),"","4 Hour: "&amp;'1 - 4 Hr Raw Data'!Q72&amp;"; 24 Hour: "&amp;'2 - 24 Hr Raw Data'!Q72)))</f>
        <v/>
      </c>
      <c r="V76" s="70" t="b">
        <f t="shared" si="0"/>
        <v>0</v>
      </c>
    </row>
    <row r="77" spans="1:22" s="70" customFormat="1" ht="14" x14ac:dyDescent="0.15">
      <c r="A77" s="286" t="str">
        <f>IF('1 - 4 Hr Raw Data'!O73="","",'1 - 4 Hr Raw Data'!O73)</f>
        <v/>
      </c>
      <c r="B77" s="235"/>
      <c r="C77" s="239" t="str">
        <f>IF(A77="","",'1 - 4 Hr Raw Data'!P73)</f>
        <v/>
      </c>
      <c r="D77" s="138">
        <f>IF(AND('1 - 4 Hr Raw Data'!Q73="",'2 - 24 Hr Raw Data'!Q73=""),'1 - 4 Hr Raw Data'!B73,"")</f>
        <v>0</v>
      </c>
      <c r="E77" s="139">
        <f>IF(AND('1 - 4 Hr Raw Data'!Q73="",'2 - 24 Hr Raw Data'!Q73=""),'1 - 4 Hr Raw Data'!I73,"")</f>
        <v>0</v>
      </c>
      <c r="F77" s="64">
        <f>IF(AND('1 - 4 Hr Raw Data'!Q73="",'2 - 24 Hr Raw Data'!Q73=""),'1 - 4 Hr Raw Data'!J73,"")</f>
        <v>0</v>
      </c>
      <c r="G77" s="64">
        <f>IF(AND('1 - 4 Hr Raw Data'!Q73="",'2 - 24 Hr Raw Data'!Q73=""),'1 - 4 Hr Raw Data'!K73,"")</f>
        <v>0</v>
      </c>
      <c r="H77" s="65">
        <f>IF(AND('1 - 4 Hr Raw Data'!Q73="",'2 - 24 Hr Raw Data'!Q73=""),'1 - 4 Hr Raw Data'!L73,"")</f>
        <v>0</v>
      </c>
      <c r="I77" s="348">
        <f>IF(AND('1 - 4 Hr Raw Data'!Q73="",'2 - 24 Hr Raw Data'!Q73=""),'1 - 4 Hr Raw Data'!M73,"")</f>
        <v>0</v>
      </c>
      <c r="J77" s="194" t="e">
        <f>IF(AND('1 - 4 Hr Raw Data'!Q73="",'2 - 24 Hr Raw Data'!Q73=""),(F77/(E77))*100,"")</f>
        <v>#DIV/0!</v>
      </c>
      <c r="K77" s="65" t="e">
        <f ca="1">IF(AND('1 - 4 Hr Raw Data'!Q73="",'2 - 24 Hr Raw Data'!Q73=""),J77/$J$11,"")</f>
        <v>#DIV/0!</v>
      </c>
      <c r="L77" s="65" t="e">
        <f>IF(AND('1 - 4 Hr Raw Data'!Q73="",'2 - 24 Hr Raw Data'!Q73=""),(G77/(E77))*100,"")</f>
        <v>#DIV/0!</v>
      </c>
      <c r="M77" s="65" t="e">
        <f ca="1">IF(AND('1 - 4 Hr Raw Data'!Q73="",'2 - 24 Hr Raw Data'!Q73=""),L77/$L$11,"")</f>
        <v>#DIV/0!</v>
      </c>
      <c r="N77" s="65" t="e">
        <f ca="1">IF(AND('1 - 4 Hr Raw Data'!Q73="",'2 - 24 Hr Raw Data'!Q73=""),H77/$H$11,"")</f>
        <v>#DIV/0!</v>
      </c>
      <c r="O77" s="65" t="e">
        <f ca="1">IF(AND('1 - 4 Hr Raw Data'!Q73="",'2 - 24 Hr Raw Data'!Q73=""),I77/$I$11,"")</f>
        <v>#DIV/0!</v>
      </c>
      <c r="P77" s="66" t="e">
        <f>IF(AND('1 - 4 Hr Raw Data'!Q73="",'2 - 24 Hr Raw Data'!Q73=""),(E77/D77)*($S$4/1.042)*2,"")</f>
        <v>#DIV/0!</v>
      </c>
      <c r="Q77" s="67" t="e">
        <f>IF(AND('1 - 4 Hr Raw Data'!Q73="",'2 - 24 Hr Raw Data'!Q73=""),LOG(P77/S$6,2),"")</f>
        <v>#DIV/0!</v>
      </c>
      <c r="R77" s="68" t="e">
        <f ca="1">IF(AND('1 - 4 Hr Raw Data'!Q73="",'2 - 24 Hr Raw Data'!Q73=""),(P77/P$11)*100,"")</f>
        <v>#DIV/0!</v>
      </c>
      <c r="S77" s="68" t="e">
        <f ca="1">IF(AND('1 - 4 Hr Raw Data'!Q73="",'2 - 24 Hr Raw Data'!Q73=""),(P77-S$6)/(P$11-S$6)*100,"")</f>
        <v>#DIV/0!</v>
      </c>
      <c r="T77" s="69" t="e">
        <f ca="1">IF(AND('1 - 4 Hr Raw Data'!Q73="",'2 - 24 Hr Raw Data'!Q73=""),(Q77/Q$11)*100,"")</f>
        <v>#DIV/0!</v>
      </c>
      <c r="U77" s="253" t="str">
        <f>IF(AND('1 - 4 Hr Raw Data'!Q73&lt;&gt;"",'2 - 24 Hr Raw Data'!Q73=""),"4 Hour: "&amp;'1 - 4 Hr Raw Data'!Q73,IF(AND('1 - 4 Hr Raw Data'!Q73="",'2 - 24 Hr Raw Data'!Q73&lt;&gt;""),"24 Hour: "&amp;'2 - 24 Hr Raw Data'!Q73,IF(AND('1 - 4 Hr Raw Data'!Q73="",'2 - 24 Hr Raw Data'!Q73=""),"","4 Hour: "&amp;'1 - 4 Hr Raw Data'!Q73&amp;"; 24 Hour: "&amp;'2 - 24 Hr Raw Data'!Q73)))</f>
        <v/>
      </c>
      <c r="V77" s="70" t="b">
        <f t="shared" ref="V77:V107" si="1">OR(ISNUMBER(SEARCH("well not plated",$U77)),ISNUMBER(SEARCH("well not analyzed",$U77)))</f>
        <v>0</v>
      </c>
    </row>
    <row r="78" spans="1:22" s="70" customFormat="1" ht="14" x14ac:dyDescent="0.15">
      <c r="A78" s="286" t="str">
        <f>IF('1 - 4 Hr Raw Data'!O74="","",'1 - 4 Hr Raw Data'!O74)</f>
        <v/>
      </c>
      <c r="B78" s="235"/>
      <c r="C78" s="239" t="str">
        <f>IF(A78="","",'1 - 4 Hr Raw Data'!P74)</f>
        <v/>
      </c>
      <c r="D78" s="138">
        <f>IF(AND('1 - 4 Hr Raw Data'!Q74="",'2 - 24 Hr Raw Data'!Q74=""),'1 - 4 Hr Raw Data'!B74,"")</f>
        <v>0</v>
      </c>
      <c r="E78" s="139">
        <f>IF(AND('1 - 4 Hr Raw Data'!Q74="",'2 - 24 Hr Raw Data'!Q74=""),'1 - 4 Hr Raw Data'!I74,"")</f>
        <v>0</v>
      </c>
      <c r="F78" s="64">
        <f>IF(AND('1 - 4 Hr Raw Data'!Q74="",'2 - 24 Hr Raw Data'!Q74=""),'1 - 4 Hr Raw Data'!J74,"")</f>
        <v>0</v>
      </c>
      <c r="G78" s="64">
        <f>IF(AND('1 - 4 Hr Raw Data'!Q74="",'2 - 24 Hr Raw Data'!Q74=""),'1 - 4 Hr Raw Data'!K74,"")</f>
        <v>0</v>
      </c>
      <c r="H78" s="65">
        <f>IF(AND('1 - 4 Hr Raw Data'!Q74="",'2 - 24 Hr Raw Data'!Q74=""),'1 - 4 Hr Raw Data'!L74,"")</f>
        <v>0</v>
      </c>
      <c r="I78" s="348">
        <f>IF(AND('1 - 4 Hr Raw Data'!Q74="",'2 - 24 Hr Raw Data'!Q74=""),'1 - 4 Hr Raw Data'!M74,"")</f>
        <v>0</v>
      </c>
      <c r="J78" s="194" t="e">
        <f>IF(AND('1 - 4 Hr Raw Data'!Q74="",'2 - 24 Hr Raw Data'!Q74=""),(F78/(E78))*100,"")</f>
        <v>#DIV/0!</v>
      </c>
      <c r="K78" s="65" t="e">
        <f ca="1">IF(AND('1 - 4 Hr Raw Data'!Q74="",'2 - 24 Hr Raw Data'!Q74=""),J78/$J$11,"")</f>
        <v>#DIV/0!</v>
      </c>
      <c r="L78" s="65" t="e">
        <f>IF(AND('1 - 4 Hr Raw Data'!Q74="",'2 - 24 Hr Raw Data'!Q74=""),(G78/(E78))*100,"")</f>
        <v>#DIV/0!</v>
      </c>
      <c r="M78" s="65" t="e">
        <f ca="1">IF(AND('1 - 4 Hr Raw Data'!Q74="",'2 - 24 Hr Raw Data'!Q74=""),L78/$L$11,"")</f>
        <v>#DIV/0!</v>
      </c>
      <c r="N78" s="65" t="e">
        <f ca="1">IF(AND('1 - 4 Hr Raw Data'!Q74="",'2 - 24 Hr Raw Data'!Q74=""),H78/$H$11,"")</f>
        <v>#DIV/0!</v>
      </c>
      <c r="O78" s="65" t="e">
        <f ca="1">IF(AND('1 - 4 Hr Raw Data'!Q74="",'2 - 24 Hr Raw Data'!Q74=""),I78/$I$11,"")</f>
        <v>#DIV/0!</v>
      </c>
      <c r="P78" s="66" t="e">
        <f>IF(AND('1 - 4 Hr Raw Data'!Q74="",'2 - 24 Hr Raw Data'!Q74=""),(E78/D78)*($S$4/1.042)*2,"")</f>
        <v>#DIV/0!</v>
      </c>
      <c r="Q78" s="67" t="e">
        <f>IF(AND('1 - 4 Hr Raw Data'!Q74="",'2 - 24 Hr Raw Data'!Q74=""),LOG(P78/S$6,2),"")</f>
        <v>#DIV/0!</v>
      </c>
      <c r="R78" s="68" t="e">
        <f ca="1">IF(AND('1 - 4 Hr Raw Data'!Q74="",'2 - 24 Hr Raw Data'!Q74=""),(P78/P$11)*100,"")</f>
        <v>#DIV/0!</v>
      </c>
      <c r="S78" s="68" t="e">
        <f ca="1">IF(AND('1 - 4 Hr Raw Data'!Q74="",'2 - 24 Hr Raw Data'!Q74=""),(P78-S$6)/(P$11-S$6)*100,"")</f>
        <v>#DIV/0!</v>
      </c>
      <c r="T78" s="69" t="e">
        <f ca="1">IF(AND('1 - 4 Hr Raw Data'!Q74="",'2 - 24 Hr Raw Data'!Q74=""),(Q78/Q$11)*100,"")</f>
        <v>#DIV/0!</v>
      </c>
      <c r="U78" s="253" t="str">
        <f>IF(AND('1 - 4 Hr Raw Data'!Q74&lt;&gt;"",'2 - 24 Hr Raw Data'!Q74=""),"4 Hour: "&amp;'1 - 4 Hr Raw Data'!Q74,IF(AND('1 - 4 Hr Raw Data'!Q74="",'2 - 24 Hr Raw Data'!Q74&lt;&gt;""),"24 Hour: "&amp;'2 - 24 Hr Raw Data'!Q74,IF(AND('1 - 4 Hr Raw Data'!Q74="",'2 - 24 Hr Raw Data'!Q74=""),"","4 Hour: "&amp;'1 - 4 Hr Raw Data'!Q74&amp;"; 24 Hour: "&amp;'2 - 24 Hr Raw Data'!Q74)))</f>
        <v/>
      </c>
      <c r="V78" s="70" t="b">
        <f t="shared" si="1"/>
        <v>0</v>
      </c>
    </row>
    <row r="79" spans="1:22" s="70" customFormat="1" ht="14" x14ac:dyDescent="0.15">
      <c r="A79" s="286" t="str">
        <f>IF('1 - 4 Hr Raw Data'!O75="","",'1 - 4 Hr Raw Data'!O75)</f>
        <v/>
      </c>
      <c r="B79" s="235"/>
      <c r="C79" s="239" t="str">
        <f>IF(A79="","",'1 - 4 Hr Raw Data'!P75)</f>
        <v/>
      </c>
      <c r="D79" s="138">
        <f>IF(AND('1 - 4 Hr Raw Data'!Q75="",'2 - 24 Hr Raw Data'!Q75=""),'1 - 4 Hr Raw Data'!B75,"")</f>
        <v>0</v>
      </c>
      <c r="E79" s="139">
        <f>IF(AND('1 - 4 Hr Raw Data'!Q75="",'2 - 24 Hr Raw Data'!Q75=""),'1 - 4 Hr Raw Data'!I75,"")</f>
        <v>0</v>
      </c>
      <c r="F79" s="64">
        <f>IF(AND('1 - 4 Hr Raw Data'!Q75="",'2 - 24 Hr Raw Data'!Q75=""),'1 - 4 Hr Raw Data'!J75,"")</f>
        <v>0</v>
      </c>
      <c r="G79" s="64">
        <f>IF(AND('1 - 4 Hr Raw Data'!Q75="",'2 - 24 Hr Raw Data'!Q75=""),'1 - 4 Hr Raw Data'!K75,"")</f>
        <v>0</v>
      </c>
      <c r="H79" s="65">
        <f>IF(AND('1 - 4 Hr Raw Data'!Q75="",'2 - 24 Hr Raw Data'!Q75=""),'1 - 4 Hr Raw Data'!L75,"")</f>
        <v>0</v>
      </c>
      <c r="I79" s="348">
        <f>IF(AND('1 - 4 Hr Raw Data'!Q75="",'2 - 24 Hr Raw Data'!Q75=""),'1 - 4 Hr Raw Data'!M75,"")</f>
        <v>0</v>
      </c>
      <c r="J79" s="194" t="e">
        <f>IF(AND('1 - 4 Hr Raw Data'!Q75="",'2 - 24 Hr Raw Data'!Q75=""),(F79/(E79))*100,"")</f>
        <v>#DIV/0!</v>
      </c>
      <c r="K79" s="65" t="e">
        <f ca="1">IF(AND('1 - 4 Hr Raw Data'!Q75="",'2 - 24 Hr Raw Data'!Q75=""),J79/$J$11,"")</f>
        <v>#DIV/0!</v>
      </c>
      <c r="L79" s="65" t="e">
        <f>IF(AND('1 - 4 Hr Raw Data'!Q75="",'2 - 24 Hr Raw Data'!Q75=""),(G79/(E79))*100,"")</f>
        <v>#DIV/0!</v>
      </c>
      <c r="M79" s="65" t="e">
        <f ca="1">IF(AND('1 - 4 Hr Raw Data'!Q75="",'2 - 24 Hr Raw Data'!Q75=""),L79/$L$11,"")</f>
        <v>#DIV/0!</v>
      </c>
      <c r="N79" s="65" t="e">
        <f ca="1">IF(AND('1 - 4 Hr Raw Data'!Q75="",'2 - 24 Hr Raw Data'!Q75=""),H79/$H$11,"")</f>
        <v>#DIV/0!</v>
      </c>
      <c r="O79" s="65" t="e">
        <f ca="1">IF(AND('1 - 4 Hr Raw Data'!Q75="",'2 - 24 Hr Raw Data'!Q75=""),I79/$I$11,"")</f>
        <v>#DIV/0!</v>
      </c>
      <c r="P79" s="66" t="e">
        <f>IF(AND('1 - 4 Hr Raw Data'!Q75="",'2 - 24 Hr Raw Data'!Q75=""),(E79/D79)*($S$4/1.042)*2,"")</f>
        <v>#DIV/0!</v>
      </c>
      <c r="Q79" s="67" t="e">
        <f>IF(AND('1 - 4 Hr Raw Data'!Q75="",'2 - 24 Hr Raw Data'!Q75=""),LOG(P79/S$6,2),"")</f>
        <v>#DIV/0!</v>
      </c>
      <c r="R79" s="68" t="e">
        <f ca="1">IF(AND('1 - 4 Hr Raw Data'!Q75="",'2 - 24 Hr Raw Data'!Q75=""),(P79/P$11)*100,"")</f>
        <v>#DIV/0!</v>
      </c>
      <c r="S79" s="68" t="e">
        <f ca="1">IF(AND('1 - 4 Hr Raw Data'!Q75="",'2 - 24 Hr Raw Data'!Q75=""),(P79-S$6)/(P$11-S$6)*100,"")</f>
        <v>#DIV/0!</v>
      </c>
      <c r="T79" s="69" t="e">
        <f ca="1">IF(AND('1 - 4 Hr Raw Data'!Q75="",'2 - 24 Hr Raw Data'!Q75=""),(Q79/Q$11)*100,"")</f>
        <v>#DIV/0!</v>
      </c>
      <c r="U79" s="253" t="str">
        <f>IF(AND('1 - 4 Hr Raw Data'!Q75&lt;&gt;"",'2 - 24 Hr Raw Data'!Q75=""),"4 Hour: "&amp;'1 - 4 Hr Raw Data'!Q75,IF(AND('1 - 4 Hr Raw Data'!Q75="",'2 - 24 Hr Raw Data'!Q75&lt;&gt;""),"24 Hour: "&amp;'2 - 24 Hr Raw Data'!Q75,IF(AND('1 - 4 Hr Raw Data'!Q75="",'2 - 24 Hr Raw Data'!Q75=""),"","4 Hour: "&amp;'1 - 4 Hr Raw Data'!Q75&amp;"; 24 Hour: "&amp;'2 - 24 Hr Raw Data'!Q75)))</f>
        <v/>
      </c>
      <c r="V79" s="70" t="b">
        <f t="shared" si="1"/>
        <v>0</v>
      </c>
    </row>
    <row r="80" spans="1:22" s="70" customFormat="1" ht="14" x14ac:dyDescent="0.15">
      <c r="A80" s="286" t="str">
        <f>IF('1 - 4 Hr Raw Data'!O76="","",'1 - 4 Hr Raw Data'!O76)</f>
        <v/>
      </c>
      <c r="B80" s="235"/>
      <c r="C80" s="239" t="str">
        <f>IF(A80="","",'1 - 4 Hr Raw Data'!P76)</f>
        <v/>
      </c>
      <c r="D80" s="138">
        <f>IF(AND('1 - 4 Hr Raw Data'!Q76="",'2 - 24 Hr Raw Data'!Q76=""),'1 - 4 Hr Raw Data'!B76,"")</f>
        <v>0</v>
      </c>
      <c r="E80" s="139">
        <f>IF(AND('1 - 4 Hr Raw Data'!Q76="",'2 - 24 Hr Raw Data'!Q76=""),'1 - 4 Hr Raw Data'!I76,"")</f>
        <v>0</v>
      </c>
      <c r="F80" s="64">
        <f>IF(AND('1 - 4 Hr Raw Data'!Q76="",'2 - 24 Hr Raw Data'!Q76=""),'1 - 4 Hr Raw Data'!J76,"")</f>
        <v>0</v>
      </c>
      <c r="G80" s="64">
        <f>IF(AND('1 - 4 Hr Raw Data'!Q76="",'2 - 24 Hr Raw Data'!Q76=""),'1 - 4 Hr Raw Data'!K76,"")</f>
        <v>0</v>
      </c>
      <c r="H80" s="65">
        <f>IF(AND('1 - 4 Hr Raw Data'!Q76="",'2 - 24 Hr Raw Data'!Q76=""),'1 - 4 Hr Raw Data'!L76,"")</f>
        <v>0</v>
      </c>
      <c r="I80" s="348">
        <f>IF(AND('1 - 4 Hr Raw Data'!Q76="",'2 - 24 Hr Raw Data'!Q76=""),'1 - 4 Hr Raw Data'!M76,"")</f>
        <v>0</v>
      </c>
      <c r="J80" s="194" t="e">
        <f>IF(AND('1 - 4 Hr Raw Data'!Q76="",'2 - 24 Hr Raw Data'!Q76=""),(F80/(E80))*100,"")</f>
        <v>#DIV/0!</v>
      </c>
      <c r="K80" s="65" t="e">
        <f ca="1">IF(AND('1 - 4 Hr Raw Data'!Q76="",'2 - 24 Hr Raw Data'!Q76=""),J80/$J$11,"")</f>
        <v>#DIV/0!</v>
      </c>
      <c r="L80" s="65" t="e">
        <f>IF(AND('1 - 4 Hr Raw Data'!Q76="",'2 - 24 Hr Raw Data'!Q76=""),(G80/(E80))*100,"")</f>
        <v>#DIV/0!</v>
      </c>
      <c r="M80" s="65" t="e">
        <f ca="1">IF(AND('1 - 4 Hr Raw Data'!Q76="",'2 - 24 Hr Raw Data'!Q76=""),L80/$L$11,"")</f>
        <v>#DIV/0!</v>
      </c>
      <c r="N80" s="65" t="e">
        <f ca="1">IF(AND('1 - 4 Hr Raw Data'!Q76="",'2 - 24 Hr Raw Data'!Q76=""),H80/$H$11,"")</f>
        <v>#DIV/0!</v>
      </c>
      <c r="O80" s="65" t="e">
        <f ca="1">IF(AND('1 - 4 Hr Raw Data'!Q76="",'2 - 24 Hr Raw Data'!Q76=""),I80/$I$11,"")</f>
        <v>#DIV/0!</v>
      </c>
      <c r="P80" s="66" t="e">
        <f>IF(AND('1 - 4 Hr Raw Data'!Q76="",'2 - 24 Hr Raw Data'!Q76=""),(E80/D80)*($S$4/1.042)*2,"")</f>
        <v>#DIV/0!</v>
      </c>
      <c r="Q80" s="67" t="e">
        <f>IF(AND('1 - 4 Hr Raw Data'!Q76="",'2 - 24 Hr Raw Data'!Q76=""),LOG(P80/S$6,2),"")</f>
        <v>#DIV/0!</v>
      </c>
      <c r="R80" s="68" t="e">
        <f ca="1">IF(AND('1 - 4 Hr Raw Data'!Q76="",'2 - 24 Hr Raw Data'!Q76=""),(P80/P$11)*100,"")</f>
        <v>#DIV/0!</v>
      </c>
      <c r="S80" s="68" t="e">
        <f ca="1">IF(AND('1 - 4 Hr Raw Data'!Q76="",'2 - 24 Hr Raw Data'!Q76=""),(P80-S$6)/(P$11-S$6)*100,"")</f>
        <v>#DIV/0!</v>
      </c>
      <c r="T80" s="69" t="e">
        <f ca="1">IF(AND('1 - 4 Hr Raw Data'!Q76="",'2 - 24 Hr Raw Data'!Q76=""),(Q80/Q$11)*100,"")</f>
        <v>#DIV/0!</v>
      </c>
      <c r="U80" s="253" t="str">
        <f>IF(AND('1 - 4 Hr Raw Data'!Q76&lt;&gt;"",'2 - 24 Hr Raw Data'!Q76=""),"4 Hour: "&amp;'1 - 4 Hr Raw Data'!Q76,IF(AND('1 - 4 Hr Raw Data'!Q76="",'2 - 24 Hr Raw Data'!Q76&lt;&gt;""),"24 Hour: "&amp;'2 - 24 Hr Raw Data'!Q76,IF(AND('1 - 4 Hr Raw Data'!Q76="",'2 - 24 Hr Raw Data'!Q76=""),"","4 Hour: "&amp;'1 - 4 Hr Raw Data'!Q76&amp;"; 24 Hour: "&amp;'2 - 24 Hr Raw Data'!Q76)))</f>
        <v/>
      </c>
      <c r="V80" s="70" t="b">
        <f t="shared" si="1"/>
        <v>0</v>
      </c>
    </row>
    <row r="81" spans="1:22" s="70" customFormat="1" ht="14" x14ac:dyDescent="0.15">
      <c r="A81" s="286" t="str">
        <f>IF('1 - 4 Hr Raw Data'!O77="","",'1 - 4 Hr Raw Data'!O77)</f>
        <v/>
      </c>
      <c r="B81" s="235"/>
      <c r="C81" s="239" t="str">
        <f>IF(A81="","",'1 - 4 Hr Raw Data'!P77)</f>
        <v/>
      </c>
      <c r="D81" s="138">
        <f>IF(AND('1 - 4 Hr Raw Data'!Q77="",'2 - 24 Hr Raw Data'!Q77=""),'1 - 4 Hr Raw Data'!B77,"")</f>
        <v>0</v>
      </c>
      <c r="E81" s="139">
        <f>IF(AND('1 - 4 Hr Raw Data'!Q77="",'2 - 24 Hr Raw Data'!Q77=""),'1 - 4 Hr Raw Data'!I77,"")</f>
        <v>0</v>
      </c>
      <c r="F81" s="64">
        <f>IF(AND('1 - 4 Hr Raw Data'!Q77="",'2 - 24 Hr Raw Data'!Q77=""),'1 - 4 Hr Raw Data'!J77,"")</f>
        <v>0</v>
      </c>
      <c r="G81" s="64">
        <f>IF(AND('1 - 4 Hr Raw Data'!Q77="",'2 - 24 Hr Raw Data'!Q77=""),'1 - 4 Hr Raw Data'!K77,"")</f>
        <v>0</v>
      </c>
      <c r="H81" s="65">
        <f>IF(AND('1 - 4 Hr Raw Data'!Q77="",'2 - 24 Hr Raw Data'!Q77=""),'1 - 4 Hr Raw Data'!L77,"")</f>
        <v>0</v>
      </c>
      <c r="I81" s="348">
        <f>IF(AND('1 - 4 Hr Raw Data'!Q77="",'2 - 24 Hr Raw Data'!Q77=""),'1 - 4 Hr Raw Data'!M77,"")</f>
        <v>0</v>
      </c>
      <c r="J81" s="194" t="e">
        <f>IF(AND('1 - 4 Hr Raw Data'!Q77="",'2 - 24 Hr Raw Data'!Q77=""),(F81/(E81))*100,"")</f>
        <v>#DIV/0!</v>
      </c>
      <c r="K81" s="65" t="e">
        <f ca="1">IF(AND('1 - 4 Hr Raw Data'!Q77="",'2 - 24 Hr Raw Data'!Q77=""),J81/$J$11,"")</f>
        <v>#DIV/0!</v>
      </c>
      <c r="L81" s="65" t="e">
        <f>IF(AND('1 - 4 Hr Raw Data'!Q77="",'2 - 24 Hr Raw Data'!Q77=""),(G81/(E81))*100,"")</f>
        <v>#DIV/0!</v>
      </c>
      <c r="M81" s="65" t="e">
        <f ca="1">IF(AND('1 - 4 Hr Raw Data'!Q77="",'2 - 24 Hr Raw Data'!Q77=""),L81/$L$11,"")</f>
        <v>#DIV/0!</v>
      </c>
      <c r="N81" s="65" t="e">
        <f ca="1">IF(AND('1 - 4 Hr Raw Data'!Q77="",'2 - 24 Hr Raw Data'!Q77=""),H81/$H$11,"")</f>
        <v>#DIV/0!</v>
      </c>
      <c r="O81" s="65" t="e">
        <f ca="1">IF(AND('1 - 4 Hr Raw Data'!Q77="",'2 - 24 Hr Raw Data'!Q77=""),I81/$I$11,"")</f>
        <v>#DIV/0!</v>
      </c>
      <c r="P81" s="66" t="e">
        <f>IF(AND('1 - 4 Hr Raw Data'!Q77="",'2 - 24 Hr Raw Data'!Q77=""),(E81/D81)*($S$4/1.042)*2,"")</f>
        <v>#DIV/0!</v>
      </c>
      <c r="Q81" s="67" t="e">
        <f>IF(AND('1 - 4 Hr Raw Data'!Q77="",'2 - 24 Hr Raw Data'!Q77=""),LOG(P81/S$6,2),"")</f>
        <v>#DIV/0!</v>
      </c>
      <c r="R81" s="68" t="e">
        <f ca="1">IF(AND('1 - 4 Hr Raw Data'!Q77="",'2 - 24 Hr Raw Data'!Q77=""),(P81/P$11)*100,"")</f>
        <v>#DIV/0!</v>
      </c>
      <c r="S81" s="68" t="e">
        <f ca="1">IF(AND('1 - 4 Hr Raw Data'!Q77="",'2 - 24 Hr Raw Data'!Q77=""),(P81-S$6)/(P$11-S$6)*100,"")</f>
        <v>#DIV/0!</v>
      </c>
      <c r="T81" s="69" t="e">
        <f ca="1">IF(AND('1 - 4 Hr Raw Data'!Q77="",'2 - 24 Hr Raw Data'!Q77=""),(Q81/Q$11)*100,"")</f>
        <v>#DIV/0!</v>
      </c>
      <c r="U81" s="253" t="str">
        <f>IF(AND('1 - 4 Hr Raw Data'!Q77&lt;&gt;"",'2 - 24 Hr Raw Data'!Q77=""),"4 Hour: "&amp;'1 - 4 Hr Raw Data'!Q77,IF(AND('1 - 4 Hr Raw Data'!Q77="",'2 - 24 Hr Raw Data'!Q77&lt;&gt;""),"24 Hour: "&amp;'2 - 24 Hr Raw Data'!Q77,IF(AND('1 - 4 Hr Raw Data'!Q77="",'2 - 24 Hr Raw Data'!Q77=""),"","4 Hour: "&amp;'1 - 4 Hr Raw Data'!Q77&amp;"; 24 Hour: "&amp;'2 - 24 Hr Raw Data'!Q77)))</f>
        <v/>
      </c>
      <c r="V81" s="70" t="b">
        <f t="shared" si="1"/>
        <v>0</v>
      </c>
    </row>
    <row r="82" spans="1:22" s="70" customFormat="1" ht="14" x14ac:dyDescent="0.15">
      <c r="A82" s="286" t="str">
        <f>IF('1 - 4 Hr Raw Data'!O78="","",'1 - 4 Hr Raw Data'!O78)</f>
        <v/>
      </c>
      <c r="B82" s="235"/>
      <c r="C82" s="239" t="str">
        <f>IF(A82="","",'1 - 4 Hr Raw Data'!P78)</f>
        <v/>
      </c>
      <c r="D82" s="138">
        <f>IF(AND('1 - 4 Hr Raw Data'!Q78="",'2 - 24 Hr Raw Data'!Q78=""),'1 - 4 Hr Raw Data'!B78,"")</f>
        <v>0</v>
      </c>
      <c r="E82" s="139">
        <f>IF(AND('1 - 4 Hr Raw Data'!Q78="",'2 - 24 Hr Raw Data'!Q78=""),'1 - 4 Hr Raw Data'!I78,"")</f>
        <v>0</v>
      </c>
      <c r="F82" s="64">
        <f>IF(AND('1 - 4 Hr Raw Data'!Q78="",'2 - 24 Hr Raw Data'!Q78=""),'1 - 4 Hr Raw Data'!J78,"")</f>
        <v>0</v>
      </c>
      <c r="G82" s="64">
        <f>IF(AND('1 - 4 Hr Raw Data'!Q78="",'2 - 24 Hr Raw Data'!Q78=""),'1 - 4 Hr Raw Data'!K78,"")</f>
        <v>0</v>
      </c>
      <c r="H82" s="65">
        <f>IF(AND('1 - 4 Hr Raw Data'!Q78="",'2 - 24 Hr Raw Data'!Q78=""),'1 - 4 Hr Raw Data'!L78,"")</f>
        <v>0</v>
      </c>
      <c r="I82" s="348">
        <f>IF(AND('1 - 4 Hr Raw Data'!Q78="",'2 - 24 Hr Raw Data'!Q78=""),'1 - 4 Hr Raw Data'!M78,"")</f>
        <v>0</v>
      </c>
      <c r="J82" s="194" t="e">
        <f>IF(AND('1 - 4 Hr Raw Data'!Q78="",'2 - 24 Hr Raw Data'!Q78=""),(F82/(E82))*100,"")</f>
        <v>#DIV/0!</v>
      </c>
      <c r="K82" s="65" t="e">
        <f ca="1">IF(AND('1 - 4 Hr Raw Data'!Q78="",'2 - 24 Hr Raw Data'!Q78=""),J82/$J$11,"")</f>
        <v>#DIV/0!</v>
      </c>
      <c r="L82" s="65" t="e">
        <f>IF(AND('1 - 4 Hr Raw Data'!Q78="",'2 - 24 Hr Raw Data'!Q78=""),(G82/(E82))*100,"")</f>
        <v>#DIV/0!</v>
      </c>
      <c r="M82" s="65" t="e">
        <f ca="1">IF(AND('1 - 4 Hr Raw Data'!Q78="",'2 - 24 Hr Raw Data'!Q78=""),L82/$L$11,"")</f>
        <v>#DIV/0!</v>
      </c>
      <c r="N82" s="65" t="e">
        <f ca="1">IF(AND('1 - 4 Hr Raw Data'!Q78="",'2 - 24 Hr Raw Data'!Q78=""),H82/$H$11,"")</f>
        <v>#DIV/0!</v>
      </c>
      <c r="O82" s="65" t="e">
        <f ca="1">IF(AND('1 - 4 Hr Raw Data'!Q78="",'2 - 24 Hr Raw Data'!Q78=""),I82/$I$11,"")</f>
        <v>#DIV/0!</v>
      </c>
      <c r="P82" s="66" t="e">
        <f>IF(AND('1 - 4 Hr Raw Data'!Q78="",'2 - 24 Hr Raw Data'!Q78=""),(E82/D82)*($S$4/1.042)*2,"")</f>
        <v>#DIV/0!</v>
      </c>
      <c r="Q82" s="67" t="e">
        <f>IF(AND('1 - 4 Hr Raw Data'!Q78="",'2 - 24 Hr Raw Data'!Q78=""),LOG(P82/S$6,2),"")</f>
        <v>#DIV/0!</v>
      </c>
      <c r="R82" s="68" t="e">
        <f ca="1">IF(AND('1 - 4 Hr Raw Data'!Q78="",'2 - 24 Hr Raw Data'!Q78=""),(P82/P$11)*100,"")</f>
        <v>#DIV/0!</v>
      </c>
      <c r="S82" s="68" t="e">
        <f ca="1">IF(AND('1 - 4 Hr Raw Data'!Q78="",'2 - 24 Hr Raw Data'!Q78=""),(P82-S$6)/(P$11-S$6)*100,"")</f>
        <v>#DIV/0!</v>
      </c>
      <c r="T82" s="69" t="e">
        <f ca="1">IF(AND('1 - 4 Hr Raw Data'!Q78="",'2 - 24 Hr Raw Data'!Q78=""),(Q82/Q$11)*100,"")</f>
        <v>#DIV/0!</v>
      </c>
      <c r="U82" s="253" t="str">
        <f>IF(AND('1 - 4 Hr Raw Data'!Q78&lt;&gt;"",'2 - 24 Hr Raw Data'!Q78=""),"4 Hour: "&amp;'1 - 4 Hr Raw Data'!Q78,IF(AND('1 - 4 Hr Raw Data'!Q78="",'2 - 24 Hr Raw Data'!Q78&lt;&gt;""),"24 Hour: "&amp;'2 - 24 Hr Raw Data'!Q78,IF(AND('1 - 4 Hr Raw Data'!Q78="",'2 - 24 Hr Raw Data'!Q78=""),"","4 Hour: "&amp;'1 - 4 Hr Raw Data'!Q78&amp;"; 24 Hour: "&amp;'2 - 24 Hr Raw Data'!Q78)))</f>
        <v/>
      </c>
      <c r="V82" s="70" t="b">
        <f t="shared" si="1"/>
        <v>0</v>
      </c>
    </row>
    <row r="83" spans="1:22" s="70" customFormat="1" ht="14" x14ac:dyDescent="0.15">
      <c r="A83" s="286" t="str">
        <f>IF('1 - 4 Hr Raw Data'!O79="","",'1 - 4 Hr Raw Data'!O79)</f>
        <v/>
      </c>
      <c r="B83" s="235"/>
      <c r="C83" s="239" t="str">
        <f>IF(A83="","",'1 - 4 Hr Raw Data'!P79)</f>
        <v/>
      </c>
      <c r="D83" s="138">
        <f>IF(AND('1 - 4 Hr Raw Data'!Q79="",'2 - 24 Hr Raw Data'!Q79=""),'1 - 4 Hr Raw Data'!B79,"")</f>
        <v>0</v>
      </c>
      <c r="E83" s="139">
        <f>IF(AND('1 - 4 Hr Raw Data'!Q79="",'2 - 24 Hr Raw Data'!Q79=""),'1 - 4 Hr Raw Data'!I79,"")</f>
        <v>0</v>
      </c>
      <c r="F83" s="64">
        <f>IF(AND('1 - 4 Hr Raw Data'!Q79="",'2 - 24 Hr Raw Data'!Q79=""),'1 - 4 Hr Raw Data'!J79,"")</f>
        <v>0</v>
      </c>
      <c r="G83" s="64">
        <f>IF(AND('1 - 4 Hr Raw Data'!Q79="",'2 - 24 Hr Raw Data'!Q79=""),'1 - 4 Hr Raw Data'!K79,"")</f>
        <v>0</v>
      </c>
      <c r="H83" s="65">
        <f>IF(AND('1 - 4 Hr Raw Data'!Q79="",'2 - 24 Hr Raw Data'!Q79=""),'1 - 4 Hr Raw Data'!L79,"")</f>
        <v>0</v>
      </c>
      <c r="I83" s="348">
        <f>IF(AND('1 - 4 Hr Raw Data'!Q79="",'2 - 24 Hr Raw Data'!Q79=""),'1 - 4 Hr Raw Data'!M79,"")</f>
        <v>0</v>
      </c>
      <c r="J83" s="194" t="e">
        <f>IF(AND('1 - 4 Hr Raw Data'!Q79="",'2 - 24 Hr Raw Data'!Q79=""),(F83/(E83))*100,"")</f>
        <v>#DIV/0!</v>
      </c>
      <c r="K83" s="65" t="e">
        <f ca="1">IF(AND('1 - 4 Hr Raw Data'!Q79="",'2 - 24 Hr Raw Data'!Q79=""),J83/$J$11,"")</f>
        <v>#DIV/0!</v>
      </c>
      <c r="L83" s="65" t="e">
        <f>IF(AND('1 - 4 Hr Raw Data'!Q79="",'2 - 24 Hr Raw Data'!Q79=""),(G83/(E83))*100,"")</f>
        <v>#DIV/0!</v>
      </c>
      <c r="M83" s="65" t="e">
        <f ca="1">IF(AND('1 - 4 Hr Raw Data'!Q79="",'2 - 24 Hr Raw Data'!Q79=""),L83/$L$11,"")</f>
        <v>#DIV/0!</v>
      </c>
      <c r="N83" s="65" t="e">
        <f ca="1">IF(AND('1 - 4 Hr Raw Data'!Q79="",'2 - 24 Hr Raw Data'!Q79=""),H83/$H$11,"")</f>
        <v>#DIV/0!</v>
      </c>
      <c r="O83" s="65" t="e">
        <f ca="1">IF(AND('1 - 4 Hr Raw Data'!Q79="",'2 - 24 Hr Raw Data'!Q79=""),I83/$I$11,"")</f>
        <v>#DIV/0!</v>
      </c>
      <c r="P83" s="66" t="e">
        <f>IF(AND('1 - 4 Hr Raw Data'!Q79="",'2 - 24 Hr Raw Data'!Q79=""),(E83/D83)*($S$4/1.042)*2,"")</f>
        <v>#DIV/0!</v>
      </c>
      <c r="Q83" s="67" t="e">
        <f>IF(AND('1 - 4 Hr Raw Data'!Q79="",'2 - 24 Hr Raw Data'!Q79=""),LOG(P83/S$6,2),"")</f>
        <v>#DIV/0!</v>
      </c>
      <c r="R83" s="68" t="e">
        <f ca="1">IF(AND('1 - 4 Hr Raw Data'!Q79="",'2 - 24 Hr Raw Data'!Q79=""),(P83/P$11)*100,"")</f>
        <v>#DIV/0!</v>
      </c>
      <c r="S83" s="68" t="e">
        <f ca="1">IF(AND('1 - 4 Hr Raw Data'!Q79="",'2 - 24 Hr Raw Data'!Q79=""),(P83-S$6)/(P$11-S$6)*100,"")</f>
        <v>#DIV/0!</v>
      </c>
      <c r="T83" s="69" t="e">
        <f ca="1">IF(AND('1 - 4 Hr Raw Data'!Q79="",'2 - 24 Hr Raw Data'!Q79=""),(Q83/Q$11)*100,"")</f>
        <v>#DIV/0!</v>
      </c>
      <c r="U83" s="253" t="str">
        <f>IF(AND('1 - 4 Hr Raw Data'!Q79&lt;&gt;"",'2 - 24 Hr Raw Data'!Q79=""),"4 Hour: "&amp;'1 - 4 Hr Raw Data'!Q79,IF(AND('1 - 4 Hr Raw Data'!Q79="",'2 - 24 Hr Raw Data'!Q79&lt;&gt;""),"24 Hour: "&amp;'2 - 24 Hr Raw Data'!Q79,IF(AND('1 - 4 Hr Raw Data'!Q79="",'2 - 24 Hr Raw Data'!Q79=""),"","4 Hour: "&amp;'1 - 4 Hr Raw Data'!Q79&amp;"; 24 Hour: "&amp;'2 - 24 Hr Raw Data'!Q79)))</f>
        <v/>
      </c>
      <c r="V83" s="70" t="b">
        <f t="shared" si="1"/>
        <v>0</v>
      </c>
    </row>
    <row r="84" spans="1:22" s="70" customFormat="1" ht="14" x14ac:dyDescent="0.15">
      <c r="A84" s="286" t="str">
        <f>IF('1 - 4 Hr Raw Data'!O80="","",'1 - 4 Hr Raw Data'!O80)</f>
        <v/>
      </c>
      <c r="B84" s="235"/>
      <c r="C84" s="239" t="str">
        <f>IF(A84="","",'1 - 4 Hr Raw Data'!P80)</f>
        <v/>
      </c>
      <c r="D84" s="138">
        <f>IF(AND('1 - 4 Hr Raw Data'!Q80="",'2 - 24 Hr Raw Data'!Q80=""),'1 - 4 Hr Raw Data'!B80,"")</f>
        <v>0</v>
      </c>
      <c r="E84" s="139">
        <f>IF(AND('1 - 4 Hr Raw Data'!Q80="",'2 - 24 Hr Raw Data'!Q80=""),'1 - 4 Hr Raw Data'!I80,"")</f>
        <v>0</v>
      </c>
      <c r="F84" s="64">
        <f>IF(AND('1 - 4 Hr Raw Data'!Q80="",'2 - 24 Hr Raw Data'!Q80=""),'1 - 4 Hr Raw Data'!J80,"")</f>
        <v>0</v>
      </c>
      <c r="G84" s="64">
        <f>IF(AND('1 - 4 Hr Raw Data'!Q80="",'2 - 24 Hr Raw Data'!Q80=""),'1 - 4 Hr Raw Data'!K80,"")</f>
        <v>0</v>
      </c>
      <c r="H84" s="65">
        <f>IF(AND('1 - 4 Hr Raw Data'!Q80="",'2 - 24 Hr Raw Data'!Q80=""),'1 - 4 Hr Raw Data'!L80,"")</f>
        <v>0</v>
      </c>
      <c r="I84" s="348">
        <f>IF(AND('1 - 4 Hr Raw Data'!Q80="",'2 - 24 Hr Raw Data'!Q80=""),'1 - 4 Hr Raw Data'!M80,"")</f>
        <v>0</v>
      </c>
      <c r="J84" s="194" t="e">
        <f>IF(AND('1 - 4 Hr Raw Data'!Q80="",'2 - 24 Hr Raw Data'!Q80=""),(F84/(E84))*100,"")</f>
        <v>#DIV/0!</v>
      </c>
      <c r="K84" s="65" t="e">
        <f ca="1">IF(AND('1 - 4 Hr Raw Data'!Q80="",'2 - 24 Hr Raw Data'!Q80=""),J84/$J$11,"")</f>
        <v>#DIV/0!</v>
      </c>
      <c r="L84" s="65" t="e">
        <f>IF(AND('1 - 4 Hr Raw Data'!Q80="",'2 - 24 Hr Raw Data'!Q80=""),(G84/(E84))*100,"")</f>
        <v>#DIV/0!</v>
      </c>
      <c r="M84" s="65" t="e">
        <f ca="1">IF(AND('1 - 4 Hr Raw Data'!Q80="",'2 - 24 Hr Raw Data'!Q80=""),L84/$L$11,"")</f>
        <v>#DIV/0!</v>
      </c>
      <c r="N84" s="65" t="e">
        <f ca="1">IF(AND('1 - 4 Hr Raw Data'!Q80="",'2 - 24 Hr Raw Data'!Q80=""),H84/$H$11,"")</f>
        <v>#DIV/0!</v>
      </c>
      <c r="O84" s="65" t="e">
        <f ca="1">IF(AND('1 - 4 Hr Raw Data'!Q80="",'2 - 24 Hr Raw Data'!Q80=""),I84/$I$11,"")</f>
        <v>#DIV/0!</v>
      </c>
      <c r="P84" s="66" t="e">
        <f>IF(AND('1 - 4 Hr Raw Data'!Q80="",'2 - 24 Hr Raw Data'!Q80=""),(E84/D84)*($S$4/1.042)*2,"")</f>
        <v>#DIV/0!</v>
      </c>
      <c r="Q84" s="67" t="e">
        <f>IF(AND('1 - 4 Hr Raw Data'!Q80="",'2 - 24 Hr Raw Data'!Q80=""),LOG(P84/S$6,2),"")</f>
        <v>#DIV/0!</v>
      </c>
      <c r="R84" s="68" t="e">
        <f ca="1">IF(AND('1 - 4 Hr Raw Data'!Q80="",'2 - 24 Hr Raw Data'!Q80=""),(P84/P$11)*100,"")</f>
        <v>#DIV/0!</v>
      </c>
      <c r="S84" s="68" t="e">
        <f ca="1">IF(AND('1 - 4 Hr Raw Data'!Q80="",'2 - 24 Hr Raw Data'!Q80=""),(P84-S$6)/(P$11-S$6)*100,"")</f>
        <v>#DIV/0!</v>
      </c>
      <c r="T84" s="69" t="e">
        <f ca="1">IF(AND('1 - 4 Hr Raw Data'!Q80="",'2 - 24 Hr Raw Data'!Q80=""),(Q84/Q$11)*100,"")</f>
        <v>#DIV/0!</v>
      </c>
      <c r="U84" s="253" t="str">
        <f>IF(AND('1 - 4 Hr Raw Data'!Q80&lt;&gt;"",'2 - 24 Hr Raw Data'!Q80=""),"4 Hour: "&amp;'1 - 4 Hr Raw Data'!Q80,IF(AND('1 - 4 Hr Raw Data'!Q80="",'2 - 24 Hr Raw Data'!Q80&lt;&gt;""),"24 Hour: "&amp;'2 - 24 Hr Raw Data'!Q80,IF(AND('1 - 4 Hr Raw Data'!Q80="",'2 - 24 Hr Raw Data'!Q80=""),"","4 Hour: "&amp;'1 - 4 Hr Raw Data'!Q80&amp;"; 24 Hour: "&amp;'2 - 24 Hr Raw Data'!Q80)))</f>
        <v/>
      </c>
      <c r="V84" s="70" t="b">
        <f t="shared" si="1"/>
        <v>0</v>
      </c>
    </row>
    <row r="85" spans="1:22" s="70" customFormat="1" ht="14" x14ac:dyDescent="0.15">
      <c r="A85" s="286" t="str">
        <f>IF('1 - 4 Hr Raw Data'!O81="","",'1 - 4 Hr Raw Data'!O81)</f>
        <v/>
      </c>
      <c r="B85" s="235"/>
      <c r="C85" s="239" t="str">
        <f>IF(A85="","",'1 - 4 Hr Raw Data'!P81)</f>
        <v/>
      </c>
      <c r="D85" s="138">
        <f>IF(AND('1 - 4 Hr Raw Data'!Q81="",'2 - 24 Hr Raw Data'!Q81=""),'1 - 4 Hr Raw Data'!B81,"")</f>
        <v>0</v>
      </c>
      <c r="E85" s="139">
        <f>IF(AND('1 - 4 Hr Raw Data'!Q81="",'2 - 24 Hr Raw Data'!Q81=""),'1 - 4 Hr Raw Data'!I81,"")</f>
        <v>0</v>
      </c>
      <c r="F85" s="64">
        <f>IF(AND('1 - 4 Hr Raw Data'!Q81="",'2 - 24 Hr Raw Data'!Q81=""),'1 - 4 Hr Raw Data'!J81,"")</f>
        <v>0</v>
      </c>
      <c r="G85" s="64">
        <f>IF(AND('1 - 4 Hr Raw Data'!Q81="",'2 - 24 Hr Raw Data'!Q81=""),'1 - 4 Hr Raw Data'!K81,"")</f>
        <v>0</v>
      </c>
      <c r="H85" s="65">
        <f>IF(AND('1 - 4 Hr Raw Data'!Q81="",'2 - 24 Hr Raw Data'!Q81=""),'1 - 4 Hr Raw Data'!L81,"")</f>
        <v>0</v>
      </c>
      <c r="I85" s="348">
        <f>IF(AND('1 - 4 Hr Raw Data'!Q81="",'2 - 24 Hr Raw Data'!Q81=""),'1 - 4 Hr Raw Data'!M81,"")</f>
        <v>0</v>
      </c>
      <c r="J85" s="194" t="e">
        <f>IF(AND('1 - 4 Hr Raw Data'!Q81="",'2 - 24 Hr Raw Data'!Q81=""),(F85/(E85))*100,"")</f>
        <v>#DIV/0!</v>
      </c>
      <c r="K85" s="65" t="e">
        <f ca="1">IF(AND('1 - 4 Hr Raw Data'!Q81="",'2 - 24 Hr Raw Data'!Q81=""),J85/$J$11,"")</f>
        <v>#DIV/0!</v>
      </c>
      <c r="L85" s="65" t="e">
        <f>IF(AND('1 - 4 Hr Raw Data'!Q81="",'2 - 24 Hr Raw Data'!Q81=""),(G85/(E85))*100,"")</f>
        <v>#DIV/0!</v>
      </c>
      <c r="M85" s="65" t="e">
        <f ca="1">IF(AND('1 - 4 Hr Raw Data'!Q81="",'2 - 24 Hr Raw Data'!Q81=""),L85/$L$11,"")</f>
        <v>#DIV/0!</v>
      </c>
      <c r="N85" s="65" t="e">
        <f ca="1">IF(AND('1 - 4 Hr Raw Data'!Q81="",'2 - 24 Hr Raw Data'!Q81=""),H85/$H$11,"")</f>
        <v>#DIV/0!</v>
      </c>
      <c r="O85" s="65" t="e">
        <f ca="1">IF(AND('1 - 4 Hr Raw Data'!Q81="",'2 - 24 Hr Raw Data'!Q81=""),I85/$I$11,"")</f>
        <v>#DIV/0!</v>
      </c>
      <c r="P85" s="66" t="e">
        <f>IF(AND('1 - 4 Hr Raw Data'!Q81="",'2 - 24 Hr Raw Data'!Q81=""),(E85/D85)*($S$4/1.042)*2,"")</f>
        <v>#DIV/0!</v>
      </c>
      <c r="Q85" s="67" t="e">
        <f>IF(AND('1 - 4 Hr Raw Data'!Q81="",'2 - 24 Hr Raw Data'!Q81=""),LOG(P85/S$6,2),"")</f>
        <v>#DIV/0!</v>
      </c>
      <c r="R85" s="68" t="e">
        <f ca="1">IF(AND('1 - 4 Hr Raw Data'!Q81="",'2 - 24 Hr Raw Data'!Q81=""),(P85/P$11)*100,"")</f>
        <v>#DIV/0!</v>
      </c>
      <c r="S85" s="68" t="e">
        <f ca="1">IF(AND('1 - 4 Hr Raw Data'!Q81="",'2 - 24 Hr Raw Data'!Q81=""),(P85-S$6)/(P$11-S$6)*100,"")</f>
        <v>#DIV/0!</v>
      </c>
      <c r="T85" s="69" t="e">
        <f ca="1">IF(AND('1 - 4 Hr Raw Data'!Q81="",'2 - 24 Hr Raw Data'!Q81=""),(Q85/Q$11)*100,"")</f>
        <v>#DIV/0!</v>
      </c>
      <c r="U85" s="253" t="str">
        <f>IF(AND('1 - 4 Hr Raw Data'!Q81&lt;&gt;"",'2 - 24 Hr Raw Data'!Q81=""),"4 Hour: "&amp;'1 - 4 Hr Raw Data'!Q81,IF(AND('1 - 4 Hr Raw Data'!Q81="",'2 - 24 Hr Raw Data'!Q81&lt;&gt;""),"24 Hour: "&amp;'2 - 24 Hr Raw Data'!Q81,IF(AND('1 - 4 Hr Raw Data'!Q81="",'2 - 24 Hr Raw Data'!Q81=""),"","4 Hour: "&amp;'1 - 4 Hr Raw Data'!Q81&amp;"; 24 Hour: "&amp;'2 - 24 Hr Raw Data'!Q81)))</f>
        <v/>
      </c>
      <c r="V85" s="70" t="b">
        <f t="shared" si="1"/>
        <v>0</v>
      </c>
    </row>
    <row r="86" spans="1:22" s="70" customFormat="1" ht="14" x14ac:dyDescent="0.15">
      <c r="A86" s="286" t="str">
        <f>IF('1 - 4 Hr Raw Data'!O82="","",'1 - 4 Hr Raw Data'!O82)</f>
        <v/>
      </c>
      <c r="B86" s="235"/>
      <c r="C86" s="239" t="str">
        <f>IF(A86="","",'1 - 4 Hr Raw Data'!P82)</f>
        <v/>
      </c>
      <c r="D86" s="138">
        <f>IF(AND('1 - 4 Hr Raw Data'!Q82="",'2 - 24 Hr Raw Data'!Q82=""),'1 - 4 Hr Raw Data'!B82,"")</f>
        <v>0</v>
      </c>
      <c r="E86" s="139">
        <f>IF(AND('1 - 4 Hr Raw Data'!Q82="",'2 - 24 Hr Raw Data'!Q82=""),'1 - 4 Hr Raw Data'!I82,"")</f>
        <v>0</v>
      </c>
      <c r="F86" s="64">
        <f>IF(AND('1 - 4 Hr Raw Data'!Q82="",'2 - 24 Hr Raw Data'!Q82=""),'1 - 4 Hr Raw Data'!J82,"")</f>
        <v>0</v>
      </c>
      <c r="G86" s="64">
        <f>IF(AND('1 - 4 Hr Raw Data'!Q82="",'2 - 24 Hr Raw Data'!Q82=""),'1 - 4 Hr Raw Data'!K82,"")</f>
        <v>0</v>
      </c>
      <c r="H86" s="65">
        <f>IF(AND('1 - 4 Hr Raw Data'!Q82="",'2 - 24 Hr Raw Data'!Q82=""),'1 - 4 Hr Raw Data'!L82,"")</f>
        <v>0</v>
      </c>
      <c r="I86" s="348">
        <f>IF(AND('1 - 4 Hr Raw Data'!Q82="",'2 - 24 Hr Raw Data'!Q82=""),'1 - 4 Hr Raw Data'!M82,"")</f>
        <v>0</v>
      </c>
      <c r="J86" s="194" t="e">
        <f>IF(AND('1 - 4 Hr Raw Data'!Q82="",'2 - 24 Hr Raw Data'!Q82=""),(F86/(E86))*100,"")</f>
        <v>#DIV/0!</v>
      </c>
      <c r="K86" s="65" t="e">
        <f ca="1">IF(AND('1 - 4 Hr Raw Data'!Q82="",'2 - 24 Hr Raw Data'!Q82=""),J86/$J$11,"")</f>
        <v>#DIV/0!</v>
      </c>
      <c r="L86" s="65" t="e">
        <f>IF(AND('1 - 4 Hr Raw Data'!Q82="",'2 - 24 Hr Raw Data'!Q82=""),(G86/(E86))*100,"")</f>
        <v>#DIV/0!</v>
      </c>
      <c r="M86" s="65" t="e">
        <f ca="1">IF(AND('1 - 4 Hr Raw Data'!Q82="",'2 - 24 Hr Raw Data'!Q82=""),L86/$L$11,"")</f>
        <v>#DIV/0!</v>
      </c>
      <c r="N86" s="65" t="e">
        <f ca="1">IF(AND('1 - 4 Hr Raw Data'!Q82="",'2 - 24 Hr Raw Data'!Q82=""),H86/$H$11,"")</f>
        <v>#DIV/0!</v>
      </c>
      <c r="O86" s="65" t="e">
        <f ca="1">IF(AND('1 - 4 Hr Raw Data'!Q82="",'2 - 24 Hr Raw Data'!Q82=""),I86/$I$11,"")</f>
        <v>#DIV/0!</v>
      </c>
      <c r="P86" s="66" t="e">
        <f>IF(AND('1 - 4 Hr Raw Data'!Q82="",'2 - 24 Hr Raw Data'!Q82=""),(E86/D86)*($S$4/1.042)*2,"")</f>
        <v>#DIV/0!</v>
      </c>
      <c r="Q86" s="67" t="e">
        <f>IF(AND('1 - 4 Hr Raw Data'!Q82="",'2 - 24 Hr Raw Data'!Q82=""),LOG(P86/S$6,2),"")</f>
        <v>#DIV/0!</v>
      </c>
      <c r="R86" s="68" t="e">
        <f ca="1">IF(AND('1 - 4 Hr Raw Data'!Q82="",'2 - 24 Hr Raw Data'!Q82=""),(P86/P$11)*100,"")</f>
        <v>#DIV/0!</v>
      </c>
      <c r="S86" s="68" t="e">
        <f ca="1">IF(AND('1 - 4 Hr Raw Data'!Q82="",'2 - 24 Hr Raw Data'!Q82=""),(P86-S$6)/(P$11-S$6)*100,"")</f>
        <v>#DIV/0!</v>
      </c>
      <c r="T86" s="69" t="e">
        <f ca="1">IF(AND('1 - 4 Hr Raw Data'!Q82="",'2 - 24 Hr Raw Data'!Q82=""),(Q86/Q$11)*100,"")</f>
        <v>#DIV/0!</v>
      </c>
      <c r="U86" s="253" t="str">
        <f>IF(AND('1 - 4 Hr Raw Data'!Q82&lt;&gt;"",'2 - 24 Hr Raw Data'!Q82=""),"4 Hour: "&amp;'1 - 4 Hr Raw Data'!Q82,IF(AND('1 - 4 Hr Raw Data'!Q82="",'2 - 24 Hr Raw Data'!Q82&lt;&gt;""),"24 Hour: "&amp;'2 - 24 Hr Raw Data'!Q82,IF(AND('1 - 4 Hr Raw Data'!Q82="",'2 - 24 Hr Raw Data'!Q82=""),"","4 Hour: "&amp;'1 - 4 Hr Raw Data'!Q82&amp;"; 24 Hour: "&amp;'2 - 24 Hr Raw Data'!Q82)))</f>
        <v/>
      </c>
      <c r="V86" s="70" t="b">
        <f t="shared" si="1"/>
        <v>0</v>
      </c>
    </row>
    <row r="87" spans="1:22" s="70" customFormat="1" ht="14" x14ac:dyDescent="0.15">
      <c r="A87" s="286" t="str">
        <f>IF('1 - 4 Hr Raw Data'!O83="","",'1 - 4 Hr Raw Data'!O83)</f>
        <v/>
      </c>
      <c r="B87" s="235"/>
      <c r="C87" s="239" t="str">
        <f>IF(A87="","",'1 - 4 Hr Raw Data'!P83)</f>
        <v/>
      </c>
      <c r="D87" s="138">
        <f>IF(AND('1 - 4 Hr Raw Data'!Q83="",'2 - 24 Hr Raw Data'!Q83=""),'1 - 4 Hr Raw Data'!B83,"")</f>
        <v>0</v>
      </c>
      <c r="E87" s="139">
        <f>IF(AND('1 - 4 Hr Raw Data'!Q83="",'2 - 24 Hr Raw Data'!Q83=""),'1 - 4 Hr Raw Data'!I83,"")</f>
        <v>0</v>
      </c>
      <c r="F87" s="64">
        <f>IF(AND('1 - 4 Hr Raw Data'!Q83="",'2 - 24 Hr Raw Data'!Q83=""),'1 - 4 Hr Raw Data'!J83,"")</f>
        <v>0</v>
      </c>
      <c r="G87" s="64">
        <f>IF(AND('1 - 4 Hr Raw Data'!Q83="",'2 - 24 Hr Raw Data'!Q83=""),'1 - 4 Hr Raw Data'!K83,"")</f>
        <v>0</v>
      </c>
      <c r="H87" s="65">
        <f>IF(AND('1 - 4 Hr Raw Data'!Q83="",'2 - 24 Hr Raw Data'!Q83=""),'1 - 4 Hr Raw Data'!L83,"")</f>
        <v>0</v>
      </c>
      <c r="I87" s="348">
        <f>IF(AND('1 - 4 Hr Raw Data'!Q83="",'2 - 24 Hr Raw Data'!Q83=""),'1 - 4 Hr Raw Data'!M83,"")</f>
        <v>0</v>
      </c>
      <c r="J87" s="194" t="e">
        <f>IF(AND('1 - 4 Hr Raw Data'!Q83="",'2 - 24 Hr Raw Data'!Q83=""),(F87/(E87))*100,"")</f>
        <v>#DIV/0!</v>
      </c>
      <c r="K87" s="65" t="e">
        <f ca="1">IF(AND('1 - 4 Hr Raw Data'!Q83="",'2 - 24 Hr Raw Data'!Q83=""),J87/$J$11,"")</f>
        <v>#DIV/0!</v>
      </c>
      <c r="L87" s="65" t="e">
        <f>IF(AND('1 - 4 Hr Raw Data'!Q83="",'2 - 24 Hr Raw Data'!Q83=""),(G87/(E87))*100,"")</f>
        <v>#DIV/0!</v>
      </c>
      <c r="M87" s="65" t="e">
        <f ca="1">IF(AND('1 - 4 Hr Raw Data'!Q83="",'2 - 24 Hr Raw Data'!Q83=""),L87/$L$11,"")</f>
        <v>#DIV/0!</v>
      </c>
      <c r="N87" s="65" t="e">
        <f ca="1">IF(AND('1 - 4 Hr Raw Data'!Q83="",'2 - 24 Hr Raw Data'!Q83=""),H87/$H$11,"")</f>
        <v>#DIV/0!</v>
      </c>
      <c r="O87" s="65" t="e">
        <f ca="1">IF(AND('1 - 4 Hr Raw Data'!Q83="",'2 - 24 Hr Raw Data'!Q83=""),I87/$I$11,"")</f>
        <v>#DIV/0!</v>
      </c>
      <c r="P87" s="66" t="e">
        <f>IF(AND('1 - 4 Hr Raw Data'!Q83="",'2 - 24 Hr Raw Data'!Q83=""),(E87/D87)*($S$4/1.042)*2,"")</f>
        <v>#DIV/0!</v>
      </c>
      <c r="Q87" s="67" t="e">
        <f>IF(AND('1 - 4 Hr Raw Data'!Q83="",'2 - 24 Hr Raw Data'!Q83=""),LOG(P87/S$6,2),"")</f>
        <v>#DIV/0!</v>
      </c>
      <c r="R87" s="68" t="e">
        <f ca="1">IF(AND('1 - 4 Hr Raw Data'!Q83="",'2 - 24 Hr Raw Data'!Q83=""),(P87/P$11)*100,"")</f>
        <v>#DIV/0!</v>
      </c>
      <c r="S87" s="68" t="e">
        <f ca="1">IF(AND('1 - 4 Hr Raw Data'!Q83="",'2 - 24 Hr Raw Data'!Q83=""),(P87-S$6)/(P$11-S$6)*100,"")</f>
        <v>#DIV/0!</v>
      </c>
      <c r="T87" s="69" t="e">
        <f ca="1">IF(AND('1 - 4 Hr Raw Data'!Q83="",'2 - 24 Hr Raw Data'!Q83=""),(Q87/Q$11)*100,"")</f>
        <v>#DIV/0!</v>
      </c>
      <c r="U87" s="253" t="str">
        <f>IF(AND('1 - 4 Hr Raw Data'!Q83&lt;&gt;"",'2 - 24 Hr Raw Data'!Q83=""),"4 Hour: "&amp;'1 - 4 Hr Raw Data'!Q83,IF(AND('1 - 4 Hr Raw Data'!Q83="",'2 - 24 Hr Raw Data'!Q83&lt;&gt;""),"24 Hour: "&amp;'2 - 24 Hr Raw Data'!Q83,IF(AND('1 - 4 Hr Raw Data'!Q83="",'2 - 24 Hr Raw Data'!Q83=""),"","4 Hour: "&amp;'1 - 4 Hr Raw Data'!Q83&amp;"; 24 Hour: "&amp;'2 - 24 Hr Raw Data'!Q83)))</f>
        <v/>
      </c>
      <c r="V87" s="70" t="b">
        <f t="shared" si="1"/>
        <v>0</v>
      </c>
    </row>
    <row r="88" spans="1:22" s="70" customFormat="1" ht="14" x14ac:dyDescent="0.15">
      <c r="A88" s="286" t="str">
        <f>IF('1 - 4 Hr Raw Data'!O84="","",'1 - 4 Hr Raw Data'!O84)</f>
        <v/>
      </c>
      <c r="B88" s="235"/>
      <c r="C88" s="239" t="str">
        <f>IF(A88="","",'1 - 4 Hr Raw Data'!P84)</f>
        <v/>
      </c>
      <c r="D88" s="138">
        <f>IF(AND('1 - 4 Hr Raw Data'!Q84="",'2 - 24 Hr Raw Data'!Q84=""),'1 - 4 Hr Raw Data'!B84,"")</f>
        <v>0</v>
      </c>
      <c r="E88" s="139">
        <f>IF(AND('1 - 4 Hr Raw Data'!Q84="",'2 - 24 Hr Raw Data'!Q84=""),'1 - 4 Hr Raw Data'!I84,"")</f>
        <v>0</v>
      </c>
      <c r="F88" s="64">
        <f>IF(AND('1 - 4 Hr Raw Data'!Q84="",'2 - 24 Hr Raw Data'!Q84=""),'1 - 4 Hr Raw Data'!J84,"")</f>
        <v>0</v>
      </c>
      <c r="G88" s="64">
        <f>IF(AND('1 - 4 Hr Raw Data'!Q84="",'2 - 24 Hr Raw Data'!Q84=""),'1 - 4 Hr Raw Data'!K84,"")</f>
        <v>0</v>
      </c>
      <c r="H88" s="65">
        <f>IF(AND('1 - 4 Hr Raw Data'!Q84="",'2 - 24 Hr Raw Data'!Q84=""),'1 - 4 Hr Raw Data'!L84,"")</f>
        <v>0</v>
      </c>
      <c r="I88" s="348">
        <f>IF(AND('1 - 4 Hr Raw Data'!Q84="",'2 - 24 Hr Raw Data'!Q84=""),'1 - 4 Hr Raw Data'!M84,"")</f>
        <v>0</v>
      </c>
      <c r="J88" s="194" t="e">
        <f>IF(AND('1 - 4 Hr Raw Data'!Q84="",'2 - 24 Hr Raw Data'!Q84=""),(F88/(E88))*100,"")</f>
        <v>#DIV/0!</v>
      </c>
      <c r="K88" s="65" t="e">
        <f ca="1">IF(AND('1 - 4 Hr Raw Data'!Q84="",'2 - 24 Hr Raw Data'!Q84=""),J88/$J$11,"")</f>
        <v>#DIV/0!</v>
      </c>
      <c r="L88" s="65" t="e">
        <f>IF(AND('1 - 4 Hr Raw Data'!Q84="",'2 - 24 Hr Raw Data'!Q84=""),(G88/(E88))*100,"")</f>
        <v>#DIV/0!</v>
      </c>
      <c r="M88" s="65" t="e">
        <f ca="1">IF(AND('1 - 4 Hr Raw Data'!Q84="",'2 - 24 Hr Raw Data'!Q84=""),L88/$L$11,"")</f>
        <v>#DIV/0!</v>
      </c>
      <c r="N88" s="65" t="e">
        <f ca="1">IF(AND('1 - 4 Hr Raw Data'!Q84="",'2 - 24 Hr Raw Data'!Q84=""),H88/$H$11,"")</f>
        <v>#DIV/0!</v>
      </c>
      <c r="O88" s="65" t="e">
        <f ca="1">IF(AND('1 - 4 Hr Raw Data'!Q84="",'2 - 24 Hr Raw Data'!Q84=""),I88/$I$11,"")</f>
        <v>#DIV/0!</v>
      </c>
      <c r="P88" s="66" t="e">
        <f>IF(AND('1 - 4 Hr Raw Data'!Q84="",'2 - 24 Hr Raw Data'!Q84=""),(E88/D88)*($S$4/1.042)*2,"")</f>
        <v>#DIV/0!</v>
      </c>
      <c r="Q88" s="67" t="e">
        <f>IF(AND('1 - 4 Hr Raw Data'!Q84="",'2 - 24 Hr Raw Data'!Q84=""),LOG(P88/S$6,2),"")</f>
        <v>#DIV/0!</v>
      </c>
      <c r="R88" s="68" t="e">
        <f ca="1">IF(AND('1 - 4 Hr Raw Data'!Q84="",'2 - 24 Hr Raw Data'!Q84=""),(P88/P$11)*100,"")</f>
        <v>#DIV/0!</v>
      </c>
      <c r="S88" s="68" t="e">
        <f ca="1">IF(AND('1 - 4 Hr Raw Data'!Q84="",'2 - 24 Hr Raw Data'!Q84=""),(P88-S$6)/(P$11-S$6)*100,"")</f>
        <v>#DIV/0!</v>
      </c>
      <c r="T88" s="69" t="e">
        <f ca="1">IF(AND('1 - 4 Hr Raw Data'!Q84="",'2 - 24 Hr Raw Data'!Q84=""),(Q88/Q$11)*100,"")</f>
        <v>#DIV/0!</v>
      </c>
      <c r="U88" s="253" t="str">
        <f>IF(AND('1 - 4 Hr Raw Data'!Q84&lt;&gt;"",'2 - 24 Hr Raw Data'!Q84=""),"4 Hour: "&amp;'1 - 4 Hr Raw Data'!Q84,IF(AND('1 - 4 Hr Raw Data'!Q84="",'2 - 24 Hr Raw Data'!Q84&lt;&gt;""),"24 Hour: "&amp;'2 - 24 Hr Raw Data'!Q84,IF(AND('1 - 4 Hr Raw Data'!Q84="",'2 - 24 Hr Raw Data'!Q84=""),"","4 Hour: "&amp;'1 - 4 Hr Raw Data'!Q84&amp;"; 24 Hour: "&amp;'2 - 24 Hr Raw Data'!Q84)))</f>
        <v/>
      </c>
      <c r="V88" s="70" t="b">
        <f t="shared" si="1"/>
        <v>0</v>
      </c>
    </row>
    <row r="89" spans="1:22" s="70" customFormat="1" ht="14" x14ac:dyDescent="0.15">
      <c r="A89" s="286" t="str">
        <f>IF('1 - 4 Hr Raw Data'!O85="","",'1 - 4 Hr Raw Data'!O85)</f>
        <v/>
      </c>
      <c r="B89" s="235"/>
      <c r="C89" s="239" t="str">
        <f>IF(A89="","",'1 - 4 Hr Raw Data'!P85)</f>
        <v/>
      </c>
      <c r="D89" s="138">
        <f>IF(AND('1 - 4 Hr Raw Data'!Q85="",'2 - 24 Hr Raw Data'!Q85=""),'1 - 4 Hr Raw Data'!B85,"")</f>
        <v>0</v>
      </c>
      <c r="E89" s="139">
        <f>IF(AND('1 - 4 Hr Raw Data'!Q85="",'2 - 24 Hr Raw Data'!Q85=""),'1 - 4 Hr Raw Data'!I85,"")</f>
        <v>0</v>
      </c>
      <c r="F89" s="64">
        <f>IF(AND('1 - 4 Hr Raw Data'!Q85="",'2 - 24 Hr Raw Data'!Q85=""),'1 - 4 Hr Raw Data'!J85,"")</f>
        <v>0</v>
      </c>
      <c r="G89" s="64">
        <f>IF(AND('1 - 4 Hr Raw Data'!Q85="",'2 - 24 Hr Raw Data'!Q85=""),'1 - 4 Hr Raw Data'!K85,"")</f>
        <v>0</v>
      </c>
      <c r="H89" s="65">
        <f>IF(AND('1 - 4 Hr Raw Data'!Q85="",'2 - 24 Hr Raw Data'!Q85=""),'1 - 4 Hr Raw Data'!L85,"")</f>
        <v>0</v>
      </c>
      <c r="I89" s="348">
        <f>IF(AND('1 - 4 Hr Raw Data'!Q85="",'2 - 24 Hr Raw Data'!Q85=""),'1 - 4 Hr Raw Data'!M85,"")</f>
        <v>0</v>
      </c>
      <c r="J89" s="194" t="e">
        <f>IF(AND('1 - 4 Hr Raw Data'!Q85="",'2 - 24 Hr Raw Data'!Q85=""),(F89/(E89))*100,"")</f>
        <v>#DIV/0!</v>
      </c>
      <c r="K89" s="65" t="e">
        <f ca="1">IF(AND('1 - 4 Hr Raw Data'!Q85="",'2 - 24 Hr Raw Data'!Q85=""),J89/$J$11,"")</f>
        <v>#DIV/0!</v>
      </c>
      <c r="L89" s="65" t="e">
        <f>IF(AND('1 - 4 Hr Raw Data'!Q85="",'2 - 24 Hr Raw Data'!Q85=""),(G89/(E89))*100,"")</f>
        <v>#DIV/0!</v>
      </c>
      <c r="M89" s="65" t="e">
        <f ca="1">IF(AND('1 - 4 Hr Raw Data'!Q85="",'2 - 24 Hr Raw Data'!Q85=""),L89/$L$11,"")</f>
        <v>#DIV/0!</v>
      </c>
      <c r="N89" s="65" t="e">
        <f ca="1">IF(AND('1 - 4 Hr Raw Data'!Q85="",'2 - 24 Hr Raw Data'!Q85=""),H89/$H$11,"")</f>
        <v>#DIV/0!</v>
      </c>
      <c r="O89" s="65" t="e">
        <f ca="1">IF(AND('1 - 4 Hr Raw Data'!Q85="",'2 - 24 Hr Raw Data'!Q85=""),I89/$I$11,"")</f>
        <v>#DIV/0!</v>
      </c>
      <c r="P89" s="66" t="e">
        <f>IF(AND('1 - 4 Hr Raw Data'!Q85="",'2 - 24 Hr Raw Data'!Q85=""),(E89/D89)*($S$4/1.042)*2,"")</f>
        <v>#DIV/0!</v>
      </c>
      <c r="Q89" s="67" t="e">
        <f>IF(AND('1 - 4 Hr Raw Data'!Q85="",'2 - 24 Hr Raw Data'!Q85=""),LOG(P89/S$6,2),"")</f>
        <v>#DIV/0!</v>
      </c>
      <c r="R89" s="68" t="e">
        <f ca="1">IF(AND('1 - 4 Hr Raw Data'!Q85="",'2 - 24 Hr Raw Data'!Q85=""),(P89/P$11)*100,"")</f>
        <v>#DIV/0!</v>
      </c>
      <c r="S89" s="68" t="e">
        <f ca="1">IF(AND('1 - 4 Hr Raw Data'!Q85="",'2 - 24 Hr Raw Data'!Q85=""),(P89-S$6)/(P$11-S$6)*100,"")</f>
        <v>#DIV/0!</v>
      </c>
      <c r="T89" s="69" t="e">
        <f ca="1">IF(AND('1 - 4 Hr Raw Data'!Q85="",'2 - 24 Hr Raw Data'!Q85=""),(Q89/Q$11)*100,"")</f>
        <v>#DIV/0!</v>
      </c>
      <c r="U89" s="253" t="str">
        <f>IF(AND('1 - 4 Hr Raw Data'!Q85&lt;&gt;"",'2 - 24 Hr Raw Data'!Q85=""),"4 Hour: "&amp;'1 - 4 Hr Raw Data'!Q85,IF(AND('1 - 4 Hr Raw Data'!Q85="",'2 - 24 Hr Raw Data'!Q85&lt;&gt;""),"24 Hour: "&amp;'2 - 24 Hr Raw Data'!Q85,IF(AND('1 - 4 Hr Raw Data'!Q85="",'2 - 24 Hr Raw Data'!Q85=""),"","4 Hour: "&amp;'1 - 4 Hr Raw Data'!Q85&amp;"; 24 Hour: "&amp;'2 - 24 Hr Raw Data'!Q85)))</f>
        <v/>
      </c>
      <c r="V89" s="70" t="b">
        <f t="shared" si="1"/>
        <v>0</v>
      </c>
    </row>
    <row r="90" spans="1:22" s="70" customFormat="1" ht="14" x14ac:dyDescent="0.15">
      <c r="A90" s="286" t="str">
        <f>IF('1 - 4 Hr Raw Data'!O86="","",'1 - 4 Hr Raw Data'!O86)</f>
        <v/>
      </c>
      <c r="B90" s="235"/>
      <c r="C90" s="239" t="str">
        <f>IF(A90="","",'1 - 4 Hr Raw Data'!P86)</f>
        <v/>
      </c>
      <c r="D90" s="138">
        <f>IF(AND('1 - 4 Hr Raw Data'!Q86="",'2 - 24 Hr Raw Data'!Q86=""),'1 - 4 Hr Raw Data'!B86,"")</f>
        <v>0</v>
      </c>
      <c r="E90" s="139">
        <f>IF(AND('1 - 4 Hr Raw Data'!Q86="",'2 - 24 Hr Raw Data'!Q86=""),'1 - 4 Hr Raw Data'!I86,"")</f>
        <v>0</v>
      </c>
      <c r="F90" s="64">
        <f>IF(AND('1 - 4 Hr Raw Data'!Q86="",'2 - 24 Hr Raw Data'!Q86=""),'1 - 4 Hr Raw Data'!J86,"")</f>
        <v>0</v>
      </c>
      <c r="G90" s="64">
        <f>IF(AND('1 - 4 Hr Raw Data'!Q86="",'2 - 24 Hr Raw Data'!Q86=""),'1 - 4 Hr Raw Data'!K86,"")</f>
        <v>0</v>
      </c>
      <c r="H90" s="65">
        <f>IF(AND('1 - 4 Hr Raw Data'!Q86="",'2 - 24 Hr Raw Data'!Q86=""),'1 - 4 Hr Raw Data'!L86,"")</f>
        <v>0</v>
      </c>
      <c r="I90" s="348">
        <f>IF(AND('1 - 4 Hr Raw Data'!Q86="",'2 - 24 Hr Raw Data'!Q86=""),'1 - 4 Hr Raw Data'!M86,"")</f>
        <v>0</v>
      </c>
      <c r="J90" s="194" t="e">
        <f>IF(AND('1 - 4 Hr Raw Data'!Q86="",'2 - 24 Hr Raw Data'!Q86=""),(F90/(E90))*100,"")</f>
        <v>#DIV/0!</v>
      </c>
      <c r="K90" s="65" t="e">
        <f ca="1">IF(AND('1 - 4 Hr Raw Data'!Q86="",'2 - 24 Hr Raw Data'!Q86=""),J90/$J$11,"")</f>
        <v>#DIV/0!</v>
      </c>
      <c r="L90" s="65" t="e">
        <f>IF(AND('1 - 4 Hr Raw Data'!Q86="",'2 - 24 Hr Raw Data'!Q86=""),(G90/(E90))*100,"")</f>
        <v>#DIV/0!</v>
      </c>
      <c r="M90" s="65" t="e">
        <f ca="1">IF(AND('1 - 4 Hr Raw Data'!Q86="",'2 - 24 Hr Raw Data'!Q86=""),L90/$L$11,"")</f>
        <v>#DIV/0!</v>
      </c>
      <c r="N90" s="65" t="e">
        <f ca="1">IF(AND('1 - 4 Hr Raw Data'!Q86="",'2 - 24 Hr Raw Data'!Q86=""),H90/$H$11,"")</f>
        <v>#DIV/0!</v>
      </c>
      <c r="O90" s="65" t="e">
        <f ca="1">IF(AND('1 - 4 Hr Raw Data'!Q86="",'2 - 24 Hr Raw Data'!Q86=""),I90/$I$11,"")</f>
        <v>#DIV/0!</v>
      </c>
      <c r="P90" s="66" t="e">
        <f>IF(AND('1 - 4 Hr Raw Data'!Q86="",'2 - 24 Hr Raw Data'!Q86=""),(E90/D90)*($S$4/1.042)*2,"")</f>
        <v>#DIV/0!</v>
      </c>
      <c r="Q90" s="67" t="e">
        <f>IF(AND('1 - 4 Hr Raw Data'!Q86="",'2 - 24 Hr Raw Data'!Q86=""),LOG(P90/S$6,2),"")</f>
        <v>#DIV/0!</v>
      </c>
      <c r="R90" s="68" t="e">
        <f ca="1">IF(AND('1 - 4 Hr Raw Data'!Q86="",'2 - 24 Hr Raw Data'!Q86=""),(P90/P$11)*100,"")</f>
        <v>#DIV/0!</v>
      </c>
      <c r="S90" s="68" t="e">
        <f ca="1">IF(AND('1 - 4 Hr Raw Data'!Q86="",'2 - 24 Hr Raw Data'!Q86=""),(P90-S$6)/(P$11-S$6)*100,"")</f>
        <v>#DIV/0!</v>
      </c>
      <c r="T90" s="69" t="e">
        <f ca="1">IF(AND('1 - 4 Hr Raw Data'!Q86="",'2 - 24 Hr Raw Data'!Q86=""),(Q90/Q$11)*100,"")</f>
        <v>#DIV/0!</v>
      </c>
      <c r="U90" s="253" t="str">
        <f>IF(AND('1 - 4 Hr Raw Data'!Q86&lt;&gt;"",'2 - 24 Hr Raw Data'!Q86=""),"4 Hour: "&amp;'1 - 4 Hr Raw Data'!Q86,IF(AND('1 - 4 Hr Raw Data'!Q86="",'2 - 24 Hr Raw Data'!Q86&lt;&gt;""),"24 Hour: "&amp;'2 - 24 Hr Raw Data'!Q86,IF(AND('1 - 4 Hr Raw Data'!Q86="",'2 - 24 Hr Raw Data'!Q86=""),"","4 Hour: "&amp;'1 - 4 Hr Raw Data'!Q86&amp;"; 24 Hour: "&amp;'2 - 24 Hr Raw Data'!Q86)))</f>
        <v/>
      </c>
      <c r="V90" s="70" t="b">
        <f t="shared" si="1"/>
        <v>0</v>
      </c>
    </row>
    <row r="91" spans="1:22" s="70" customFormat="1" ht="14" x14ac:dyDescent="0.15">
      <c r="A91" s="286" t="str">
        <f>IF('1 - 4 Hr Raw Data'!O87="","",'1 - 4 Hr Raw Data'!O87)</f>
        <v/>
      </c>
      <c r="B91" s="235"/>
      <c r="C91" s="239" t="str">
        <f>IF(A91="","",'1 - 4 Hr Raw Data'!P87)</f>
        <v/>
      </c>
      <c r="D91" s="138">
        <f>IF(AND('1 - 4 Hr Raw Data'!Q87="",'2 - 24 Hr Raw Data'!Q87=""),'1 - 4 Hr Raw Data'!B87,"")</f>
        <v>0</v>
      </c>
      <c r="E91" s="139">
        <f>IF(AND('1 - 4 Hr Raw Data'!Q87="",'2 - 24 Hr Raw Data'!Q87=""),'1 - 4 Hr Raw Data'!I87,"")</f>
        <v>0</v>
      </c>
      <c r="F91" s="64">
        <f>IF(AND('1 - 4 Hr Raw Data'!Q87="",'2 - 24 Hr Raw Data'!Q87=""),'1 - 4 Hr Raw Data'!J87,"")</f>
        <v>0</v>
      </c>
      <c r="G91" s="64">
        <f>IF(AND('1 - 4 Hr Raw Data'!Q87="",'2 - 24 Hr Raw Data'!Q87=""),'1 - 4 Hr Raw Data'!K87,"")</f>
        <v>0</v>
      </c>
      <c r="H91" s="65">
        <f>IF(AND('1 - 4 Hr Raw Data'!Q87="",'2 - 24 Hr Raw Data'!Q87=""),'1 - 4 Hr Raw Data'!L87,"")</f>
        <v>0</v>
      </c>
      <c r="I91" s="348">
        <f>IF(AND('1 - 4 Hr Raw Data'!Q87="",'2 - 24 Hr Raw Data'!Q87=""),'1 - 4 Hr Raw Data'!M87,"")</f>
        <v>0</v>
      </c>
      <c r="J91" s="194" t="e">
        <f>IF(AND('1 - 4 Hr Raw Data'!Q87="",'2 - 24 Hr Raw Data'!Q87=""),(F91/(E91))*100,"")</f>
        <v>#DIV/0!</v>
      </c>
      <c r="K91" s="65" t="e">
        <f ca="1">IF(AND('1 - 4 Hr Raw Data'!Q87="",'2 - 24 Hr Raw Data'!Q87=""),J91/$J$11,"")</f>
        <v>#DIV/0!</v>
      </c>
      <c r="L91" s="65" t="e">
        <f>IF(AND('1 - 4 Hr Raw Data'!Q87="",'2 - 24 Hr Raw Data'!Q87=""),(G91/(E91))*100,"")</f>
        <v>#DIV/0!</v>
      </c>
      <c r="M91" s="65" t="e">
        <f ca="1">IF(AND('1 - 4 Hr Raw Data'!Q87="",'2 - 24 Hr Raw Data'!Q87=""),L91/$L$11,"")</f>
        <v>#DIV/0!</v>
      </c>
      <c r="N91" s="65" t="e">
        <f ca="1">IF(AND('1 - 4 Hr Raw Data'!Q87="",'2 - 24 Hr Raw Data'!Q87=""),H91/$H$11,"")</f>
        <v>#DIV/0!</v>
      </c>
      <c r="O91" s="65" t="e">
        <f ca="1">IF(AND('1 - 4 Hr Raw Data'!Q87="",'2 - 24 Hr Raw Data'!Q87=""),I91/$I$11,"")</f>
        <v>#DIV/0!</v>
      </c>
      <c r="P91" s="66" t="e">
        <f>IF(AND('1 - 4 Hr Raw Data'!Q87="",'2 - 24 Hr Raw Data'!Q87=""),(E91/D91)*($S$4/1.042)*2,"")</f>
        <v>#DIV/0!</v>
      </c>
      <c r="Q91" s="67" t="e">
        <f>IF(AND('1 - 4 Hr Raw Data'!Q87="",'2 - 24 Hr Raw Data'!Q87=""),LOG(P91/S$6,2),"")</f>
        <v>#DIV/0!</v>
      </c>
      <c r="R91" s="68" t="e">
        <f ca="1">IF(AND('1 - 4 Hr Raw Data'!Q87="",'2 - 24 Hr Raw Data'!Q87=""),(P91/P$11)*100,"")</f>
        <v>#DIV/0!</v>
      </c>
      <c r="S91" s="68" t="e">
        <f ca="1">IF(AND('1 - 4 Hr Raw Data'!Q87="",'2 - 24 Hr Raw Data'!Q87=""),(P91-S$6)/(P$11-S$6)*100,"")</f>
        <v>#DIV/0!</v>
      </c>
      <c r="T91" s="69" t="e">
        <f ca="1">IF(AND('1 - 4 Hr Raw Data'!Q87="",'2 - 24 Hr Raw Data'!Q87=""),(Q91/Q$11)*100,"")</f>
        <v>#DIV/0!</v>
      </c>
      <c r="U91" s="253" t="str">
        <f>IF(AND('1 - 4 Hr Raw Data'!Q87&lt;&gt;"",'2 - 24 Hr Raw Data'!Q87=""),"4 Hour: "&amp;'1 - 4 Hr Raw Data'!Q87,IF(AND('1 - 4 Hr Raw Data'!Q87="",'2 - 24 Hr Raw Data'!Q87&lt;&gt;""),"24 Hour: "&amp;'2 - 24 Hr Raw Data'!Q87,IF(AND('1 - 4 Hr Raw Data'!Q87="",'2 - 24 Hr Raw Data'!Q87=""),"","4 Hour: "&amp;'1 - 4 Hr Raw Data'!Q87&amp;"; 24 Hour: "&amp;'2 - 24 Hr Raw Data'!Q87)))</f>
        <v/>
      </c>
      <c r="V91" s="70" t="b">
        <f t="shared" si="1"/>
        <v>0</v>
      </c>
    </row>
    <row r="92" spans="1:22" s="70" customFormat="1" ht="14" x14ac:dyDescent="0.15">
      <c r="A92" s="286" t="str">
        <f>IF('1 - 4 Hr Raw Data'!O88="","",'1 - 4 Hr Raw Data'!O88)</f>
        <v/>
      </c>
      <c r="B92" s="235"/>
      <c r="C92" s="239" t="str">
        <f>IF(A92="","",'1 - 4 Hr Raw Data'!P88)</f>
        <v/>
      </c>
      <c r="D92" s="138">
        <f>IF(AND('1 - 4 Hr Raw Data'!Q88="",'2 - 24 Hr Raw Data'!Q88=""),'1 - 4 Hr Raw Data'!B88,"")</f>
        <v>0</v>
      </c>
      <c r="E92" s="139">
        <f>IF(AND('1 - 4 Hr Raw Data'!Q88="",'2 - 24 Hr Raw Data'!Q88=""),'1 - 4 Hr Raw Data'!I88,"")</f>
        <v>0</v>
      </c>
      <c r="F92" s="64">
        <f>IF(AND('1 - 4 Hr Raw Data'!Q88="",'2 - 24 Hr Raw Data'!Q88=""),'1 - 4 Hr Raw Data'!J88,"")</f>
        <v>0</v>
      </c>
      <c r="G92" s="64">
        <f>IF(AND('1 - 4 Hr Raw Data'!Q88="",'2 - 24 Hr Raw Data'!Q88=""),'1 - 4 Hr Raw Data'!K88,"")</f>
        <v>0</v>
      </c>
      <c r="H92" s="65">
        <f>IF(AND('1 - 4 Hr Raw Data'!Q88="",'2 - 24 Hr Raw Data'!Q88=""),'1 - 4 Hr Raw Data'!L88,"")</f>
        <v>0</v>
      </c>
      <c r="I92" s="348">
        <f>IF(AND('1 - 4 Hr Raw Data'!Q88="",'2 - 24 Hr Raw Data'!Q88=""),'1 - 4 Hr Raw Data'!M88,"")</f>
        <v>0</v>
      </c>
      <c r="J92" s="194" t="e">
        <f>IF(AND('1 - 4 Hr Raw Data'!Q88="",'2 - 24 Hr Raw Data'!Q88=""),(F92/(E92))*100,"")</f>
        <v>#DIV/0!</v>
      </c>
      <c r="K92" s="65" t="e">
        <f ca="1">IF(AND('1 - 4 Hr Raw Data'!Q88="",'2 - 24 Hr Raw Data'!Q88=""),J92/$J$11,"")</f>
        <v>#DIV/0!</v>
      </c>
      <c r="L92" s="65" t="e">
        <f>IF(AND('1 - 4 Hr Raw Data'!Q88="",'2 - 24 Hr Raw Data'!Q88=""),(G92/(E92))*100,"")</f>
        <v>#DIV/0!</v>
      </c>
      <c r="M92" s="65" t="e">
        <f ca="1">IF(AND('1 - 4 Hr Raw Data'!Q88="",'2 - 24 Hr Raw Data'!Q88=""),L92/$L$11,"")</f>
        <v>#DIV/0!</v>
      </c>
      <c r="N92" s="65" t="e">
        <f ca="1">IF(AND('1 - 4 Hr Raw Data'!Q88="",'2 - 24 Hr Raw Data'!Q88=""),H92/$H$11,"")</f>
        <v>#DIV/0!</v>
      </c>
      <c r="O92" s="65" t="e">
        <f ca="1">IF(AND('1 - 4 Hr Raw Data'!Q88="",'2 - 24 Hr Raw Data'!Q88=""),I92/$I$11,"")</f>
        <v>#DIV/0!</v>
      </c>
      <c r="P92" s="66" t="e">
        <f>IF(AND('1 - 4 Hr Raw Data'!Q88="",'2 - 24 Hr Raw Data'!Q88=""),(E92/D92)*($S$4/1.042)*2,"")</f>
        <v>#DIV/0!</v>
      </c>
      <c r="Q92" s="67" t="e">
        <f>IF(AND('1 - 4 Hr Raw Data'!Q88="",'2 - 24 Hr Raw Data'!Q88=""),LOG(P92/S$6,2),"")</f>
        <v>#DIV/0!</v>
      </c>
      <c r="R92" s="68" t="e">
        <f ca="1">IF(AND('1 - 4 Hr Raw Data'!Q88="",'2 - 24 Hr Raw Data'!Q88=""),(P92/P$11)*100,"")</f>
        <v>#DIV/0!</v>
      </c>
      <c r="S92" s="68" t="e">
        <f ca="1">IF(AND('1 - 4 Hr Raw Data'!Q88="",'2 - 24 Hr Raw Data'!Q88=""),(P92-S$6)/(P$11-S$6)*100,"")</f>
        <v>#DIV/0!</v>
      </c>
      <c r="T92" s="69" t="e">
        <f ca="1">IF(AND('1 - 4 Hr Raw Data'!Q88="",'2 - 24 Hr Raw Data'!Q88=""),(Q92/Q$11)*100,"")</f>
        <v>#DIV/0!</v>
      </c>
      <c r="U92" s="253" t="str">
        <f>IF(AND('1 - 4 Hr Raw Data'!Q88&lt;&gt;"",'2 - 24 Hr Raw Data'!Q88=""),"4 Hour: "&amp;'1 - 4 Hr Raw Data'!Q88,IF(AND('1 - 4 Hr Raw Data'!Q88="",'2 - 24 Hr Raw Data'!Q88&lt;&gt;""),"24 Hour: "&amp;'2 - 24 Hr Raw Data'!Q88,IF(AND('1 - 4 Hr Raw Data'!Q88="",'2 - 24 Hr Raw Data'!Q88=""),"","4 Hour: "&amp;'1 - 4 Hr Raw Data'!Q88&amp;"; 24 Hour: "&amp;'2 - 24 Hr Raw Data'!Q88)))</f>
        <v/>
      </c>
      <c r="V92" s="70" t="b">
        <f t="shared" si="1"/>
        <v>0</v>
      </c>
    </row>
    <row r="93" spans="1:22" s="70" customFormat="1" ht="14" x14ac:dyDescent="0.15">
      <c r="A93" s="286" t="str">
        <f>IF('1 - 4 Hr Raw Data'!O89="","",'1 - 4 Hr Raw Data'!O89)</f>
        <v/>
      </c>
      <c r="B93" s="235"/>
      <c r="C93" s="239" t="str">
        <f>IF(A93="","",'1 - 4 Hr Raw Data'!P89)</f>
        <v/>
      </c>
      <c r="D93" s="138">
        <f>IF(AND('1 - 4 Hr Raw Data'!Q89="",'2 - 24 Hr Raw Data'!Q89=""),'1 - 4 Hr Raw Data'!B89,"")</f>
        <v>0</v>
      </c>
      <c r="E93" s="139">
        <f>IF(AND('1 - 4 Hr Raw Data'!Q89="",'2 - 24 Hr Raw Data'!Q89=""),'1 - 4 Hr Raw Data'!I89,"")</f>
        <v>0</v>
      </c>
      <c r="F93" s="64">
        <f>IF(AND('1 - 4 Hr Raw Data'!Q89="",'2 - 24 Hr Raw Data'!Q89=""),'1 - 4 Hr Raw Data'!J89,"")</f>
        <v>0</v>
      </c>
      <c r="G93" s="64">
        <f>IF(AND('1 - 4 Hr Raw Data'!Q89="",'2 - 24 Hr Raw Data'!Q89=""),'1 - 4 Hr Raw Data'!K89,"")</f>
        <v>0</v>
      </c>
      <c r="H93" s="65">
        <f>IF(AND('1 - 4 Hr Raw Data'!Q89="",'2 - 24 Hr Raw Data'!Q89=""),'1 - 4 Hr Raw Data'!L89,"")</f>
        <v>0</v>
      </c>
      <c r="I93" s="348">
        <f>IF(AND('1 - 4 Hr Raw Data'!Q89="",'2 - 24 Hr Raw Data'!Q89=""),'1 - 4 Hr Raw Data'!M89,"")</f>
        <v>0</v>
      </c>
      <c r="J93" s="194" t="e">
        <f>IF(AND('1 - 4 Hr Raw Data'!Q89="",'2 - 24 Hr Raw Data'!Q89=""),(F93/(E93))*100,"")</f>
        <v>#DIV/0!</v>
      </c>
      <c r="K93" s="65" t="e">
        <f ca="1">IF(AND('1 - 4 Hr Raw Data'!Q89="",'2 - 24 Hr Raw Data'!Q89=""),J93/$J$11,"")</f>
        <v>#DIV/0!</v>
      </c>
      <c r="L93" s="65" t="e">
        <f>IF(AND('1 - 4 Hr Raw Data'!Q89="",'2 - 24 Hr Raw Data'!Q89=""),(G93/(E93))*100,"")</f>
        <v>#DIV/0!</v>
      </c>
      <c r="M93" s="65" t="e">
        <f ca="1">IF(AND('1 - 4 Hr Raw Data'!Q89="",'2 - 24 Hr Raw Data'!Q89=""),L93/$L$11,"")</f>
        <v>#DIV/0!</v>
      </c>
      <c r="N93" s="65" t="e">
        <f ca="1">IF(AND('1 - 4 Hr Raw Data'!Q89="",'2 - 24 Hr Raw Data'!Q89=""),H93/$H$11,"")</f>
        <v>#DIV/0!</v>
      </c>
      <c r="O93" s="65" t="e">
        <f ca="1">IF(AND('1 - 4 Hr Raw Data'!Q89="",'2 - 24 Hr Raw Data'!Q89=""),I93/$I$11,"")</f>
        <v>#DIV/0!</v>
      </c>
      <c r="P93" s="66" t="e">
        <f>IF(AND('1 - 4 Hr Raw Data'!Q89="",'2 - 24 Hr Raw Data'!Q89=""),(E93/D93)*($S$4/1.042)*2,"")</f>
        <v>#DIV/0!</v>
      </c>
      <c r="Q93" s="67" t="e">
        <f>IF(AND('1 - 4 Hr Raw Data'!Q89="",'2 - 24 Hr Raw Data'!Q89=""),LOG(P93/S$6,2),"")</f>
        <v>#DIV/0!</v>
      </c>
      <c r="R93" s="68" t="e">
        <f ca="1">IF(AND('1 - 4 Hr Raw Data'!Q89="",'2 - 24 Hr Raw Data'!Q89=""),(P93/P$11)*100,"")</f>
        <v>#DIV/0!</v>
      </c>
      <c r="S93" s="68" t="e">
        <f ca="1">IF(AND('1 - 4 Hr Raw Data'!Q89="",'2 - 24 Hr Raw Data'!Q89=""),(P93-S$6)/(P$11-S$6)*100,"")</f>
        <v>#DIV/0!</v>
      </c>
      <c r="T93" s="69" t="e">
        <f ca="1">IF(AND('1 - 4 Hr Raw Data'!Q89="",'2 - 24 Hr Raw Data'!Q89=""),(Q93/Q$11)*100,"")</f>
        <v>#DIV/0!</v>
      </c>
      <c r="U93" s="253" t="str">
        <f>IF(AND('1 - 4 Hr Raw Data'!Q89&lt;&gt;"",'2 - 24 Hr Raw Data'!Q89=""),"4 Hour: "&amp;'1 - 4 Hr Raw Data'!Q89,IF(AND('1 - 4 Hr Raw Data'!Q89="",'2 - 24 Hr Raw Data'!Q89&lt;&gt;""),"24 Hour: "&amp;'2 - 24 Hr Raw Data'!Q89,IF(AND('1 - 4 Hr Raw Data'!Q89="",'2 - 24 Hr Raw Data'!Q89=""),"","4 Hour: "&amp;'1 - 4 Hr Raw Data'!Q89&amp;"; 24 Hour: "&amp;'2 - 24 Hr Raw Data'!Q89)))</f>
        <v/>
      </c>
      <c r="V93" s="70" t="b">
        <f t="shared" si="1"/>
        <v>0</v>
      </c>
    </row>
    <row r="94" spans="1:22" s="70" customFormat="1" ht="14" x14ac:dyDescent="0.15">
      <c r="A94" s="286" t="str">
        <f>IF('1 - 4 Hr Raw Data'!O90="","",'1 - 4 Hr Raw Data'!O90)</f>
        <v/>
      </c>
      <c r="B94" s="235"/>
      <c r="C94" s="239" t="str">
        <f>IF(A94="","",'1 - 4 Hr Raw Data'!P90)</f>
        <v/>
      </c>
      <c r="D94" s="138">
        <f>IF(AND('1 - 4 Hr Raw Data'!Q90="",'2 - 24 Hr Raw Data'!Q90=""),'1 - 4 Hr Raw Data'!B90,"")</f>
        <v>0</v>
      </c>
      <c r="E94" s="139">
        <f>IF(AND('1 - 4 Hr Raw Data'!Q90="",'2 - 24 Hr Raw Data'!Q90=""),'1 - 4 Hr Raw Data'!I90,"")</f>
        <v>0</v>
      </c>
      <c r="F94" s="64">
        <f>IF(AND('1 - 4 Hr Raw Data'!Q90="",'2 - 24 Hr Raw Data'!Q90=""),'1 - 4 Hr Raw Data'!J90,"")</f>
        <v>0</v>
      </c>
      <c r="G94" s="64">
        <f>IF(AND('1 - 4 Hr Raw Data'!Q90="",'2 - 24 Hr Raw Data'!Q90=""),'1 - 4 Hr Raw Data'!K90,"")</f>
        <v>0</v>
      </c>
      <c r="H94" s="65">
        <f>IF(AND('1 - 4 Hr Raw Data'!Q90="",'2 - 24 Hr Raw Data'!Q90=""),'1 - 4 Hr Raw Data'!L90,"")</f>
        <v>0</v>
      </c>
      <c r="I94" s="348">
        <f>IF(AND('1 - 4 Hr Raw Data'!Q90="",'2 - 24 Hr Raw Data'!Q90=""),'1 - 4 Hr Raw Data'!M90,"")</f>
        <v>0</v>
      </c>
      <c r="J94" s="194" t="e">
        <f>IF(AND('1 - 4 Hr Raw Data'!Q90="",'2 - 24 Hr Raw Data'!Q90=""),(F94/(E94))*100,"")</f>
        <v>#DIV/0!</v>
      </c>
      <c r="K94" s="65" t="e">
        <f ca="1">IF(AND('1 - 4 Hr Raw Data'!Q90="",'2 - 24 Hr Raw Data'!Q90=""),J94/$J$11,"")</f>
        <v>#DIV/0!</v>
      </c>
      <c r="L94" s="65" t="e">
        <f>IF(AND('1 - 4 Hr Raw Data'!Q90="",'2 - 24 Hr Raw Data'!Q90=""),(G94/(E94))*100,"")</f>
        <v>#DIV/0!</v>
      </c>
      <c r="M94" s="65" t="e">
        <f ca="1">IF(AND('1 - 4 Hr Raw Data'!Q90="",'2 - 24 Hr Raw Data'!Q90=""),L94/$L$11,"")</f>
        <v>#DIV/0!</v>
      </c>
      <c r="N94" s="65" t="e">
        <f ca="1">IF(AND('1 - 4 Hr Raw Data'!Q90="",'2 - 24 Hr Raw Data'!Q90=""),H94/$H$11,"")</f>
        <v>#DIV/0!</v>
      </c>
      <c r="O94" s="65" t="e">
        <f ca="1">IF(AND('1 - 4 Hr Raw Data'!Q90="",'2 - 24 Hr Raw Data'!Q90=""),I94/$I$11,"")</f>
        <v>#DIV/0!</v>
      </c>
      <c r="P94" s="66" t="e">
        <f>IF(AND('1 - 4 Hr Raw Data'!Q90="",'2 - 24 Hr Raw Data'!Q90=""),(E94/D94)*($S$4/1.042)*2,"")</f>
        <v>#DIV/0!</v>
      </c>
      <c r="Q94" s="67" t="e">
        <f>IF(AND('1 - 4 Hr Raw Data'!Q90="",'2 - 24 Hr Raw Data'!Q90=""),LOG(P94/S$6,2),"")</f>
        <v>#DIV/0!</v>
      </c>
      <c r="R94" s="68" t="e">
        <f ca="1">IF(AND('1 - 4 Hr Raw Data'!Q90="",'2 - 24 Hr Raw Data'!Q90=""),(P94/P$11)*100,"")</f>
        <v>#DIV/0!</v>
      </c>
      <c r="S94" s="68" t="e">
        <f ca="1">IF(AND('1 - 4 Hr Raw Data'!Q90="",'2 - 24 Hr Raw Data'!Q90=""),(P94-S$6)/(P$11-S$6)*100,"")</f>
        <v>#DIV/0!</v>
      </c>
      <c r="T94" s="69" t="e">
        <f ca="1">IF(AND('1 - 4 Hr Raw Data'!Q90="",'2 - 24 Hr Raw Data'!Q90=""),(Q94/Q$11)*100,"")</f>
        <v>#DIV/0!</v>
      </c>
      <c r="U94" s="253" t="str">
        <f>IF(AND('1 - 4 Hr Raw Data'!Q90&lt;&gt;"",'2 - 24 Hr Raw Data'!Q90=""),"4 Hour: "&amp;'1 - 4 Hr Raw Data'!Q90,IF(AND('1 - 4 Hr Raw Data'!Q90="",'2 - 24 Hr Raw Data'!Q90&lt;&gt;""),"24 Hour: "&amp;'2 - 24 Hr Raw Data'!Q90,IF(AND('1 - 4 Hr Raw Data'!Q90="",'2 - 24 Hr Raw Data'!Q90=""),"","4 Hour: "&amp;'1 - 4 Hr Raw Data'!Q90&amp;"; 24 Hour: "&amp;'2 - 24 Hr Raw Data'!Q90)))</f>
        <v/>
      </c>
      <c r="V94" s="70" t="b">
        <f t="shared" si="1"/>
        <v>0</v>
      </c>
    </row>
    <row r="95" spans="1:22" s="70" customFormat="1" ht="14" x14ac:dyDescent="0.15">
      <c r="A95" s="286" t="str">
        <f>IF('1 - 4 Hr Raw Data'!O91="","",'1 - 4 Hr Raw Data'!O91)</f>
        <v/>
      </c>
      <c r="B95" s="235"/>
      <c r="C95" s="239" t="str">
        <f>IF(A95="","",'1 - 4 Hr Raw Data'!P91)</f>
        <v/>
      </c>
      <c r="D95" s="138">
        <f>IF(AND('1 - 4 Hr Raw Data'!Q91="",'2 - 24 Hr Raw Data'!Q91=""),'1 - 4 Hr Raw Data'!B91,"")</f>
        <v>0</v>
      </c>
      <c r="E95" s="139">
        <f>IF(AND('1 - 4 Hr Raw Data'!Q91="",'2 - 24 Hr Raw Data'!Q91=""),'1 - 4 Hr Raw Data'!I91,"")</f>
        <v>0</v>
      </c>
      <c r="F95" s="64">
        <f>IF(AND('1 - 4 Hr Raw Data'!Q91="",'2 - 24 Hr Raw Data'!Q91=""),'1 - 4 Hr Raw Data'!J91,"")</f>
        <v>0</v>
      </c>
      <c r="G95" s="64">
        <f>IF(AND('1 - 4 Hr Raw Data'!Q91="",'2 - 24 Hr Raw Data'!Q91=""),'1 - 4 Hr Raw Data'!K91,"")</f>
        <v>0</v>
      </c>
      <c r="H95" s="65">
        <f>IF(AND('1 - 4 Hr Raw Data'!Q91="",'2 - 24 Hr Raw Data'!Q91=""),'1 - 4 Hr Raw Data'!L91,"")</f>
        <v>0</v>
      </c>
      <c r="I95" s="348">
        <f>IF(AND('1 - 4 Hr Raw Data'!Q91="",'2 - 24 Hr Raw Data'!Q91=""),'1 - 4 Hr Raw Data'!M91,"")</f>
        <v>0</v>
      </c>
      <c r="J95" s="194" t="e">
        <f>IF(AND('1 - 4 Hr Raw Data'!Q91="",'2 - 24 Hr Raw Data'!Q91=""),(F95/(E95))*100,"")</f>
        <v>#DIV/0!</v>
      </c>
      <c r="K95" s="65" t="e">
        <f ca="1">IF(AND('1 - 4 Hr Raw Data'!Q91="",'2 - 24 Hr Raw Data'!Q91=""),J95/$J$11,"")</f>
        <v>#DIV/0!</v>
      </c>
      <c r="L95" s="65" t="e">
        <f>IF(AND('1 - 4 Hr Raw Data'!Q91="",'2 - 24 Hr Raw Data'!Q91=""),(G95/(E95))*100,"")</f>
        <v>#DIV/0!</v>
      </c>
      <c r="M95" s="65" t="e">
        <f ca="1">IF(AND('1 - 4 Hr Raw Data'!Q91="",'2 - 24 Hr Raw Data'!Q91=""),L95/$L$11,"")</f>
        <v>#DIV/0!</v>
      </c>
      <c r="N95" s="65" t="e">
        <f ca="1">IF(AND('1 - 4 Hr Raw Data'!Q91="",'2 - 24 Hr Raw Data'!Q91=""),H95/$H$11,"")</f>
        <v>#DIV/0!</v>
      </c>
      <c r="O95" s="65" t="e">
        <f ca="1">IF(AND('1 - 4 Hr Raw Data'!Q91="",'2 - 24 Hr Raw Data'!Q91=""),I95/$I$11,"")</f>
        <v>#DIV/0!</v>
      </c>
      <c r="P95" s="66" t="e">
        <f>IF(AND('1 - 4 Hr Raw Data'!Q91="",'2 - 24 Hr Raw Data'!Q91=""),(E95/D95)*($S$4/1.042)*2,"")</f>
        <v>#DIV/0!</v>
      </c>
      <c r="Q95" s="67" t="e">
        <f>IF(AND('1 - 4 Hr Raw Data'!Q91="",'2 - 24 Hr Raw Data'!Q91=""),LOG(P95/S$6,2),"")</f>
        <v>#DIV/0!</v>
      </c>
      <c r="R95" s="68" t="e">
        <f ca="1">IF(AND('1 - 4 Hr Raw Data'!Q91="",'2 - 24 Hr Raw Data'!Q91=""),(P95/P$11)*100,"")</f>
        <v>#DIV/0!</v>
      </c>
      <c r="S95" s="68" t="e">
        <f ca="1">IF(AND('1 - 4 Hr Raw Data'!Q91="",'2 - 24 Hr Raw Data'!Q91=""),(P95-S$6)/(P$11-S$6)*100,"")</f>
        <v>#DIV/0!</v>
      </c>
      <c r="T95" s="69" t="e">
        <f ca="1">IF(AND('1 - 4 Hr Raw Data'!Q91="",'2 - 24 Hr Raw Data'!Q91=""),(Q95/Q$11)*100,"")</f>
        <v>#DIV/0!</v>
      </c>
      <c r="U95" s="253" t="str">
        <f>IF(AND('1 - 4 Hr Raw Data'!Q91&lt;&gt;"",'2 - 24 Hr Raw Data'!Q91=""),"4 Hour: "&amp;'1 - 4 Hr Raw Data'!Q91,IF(AND('1 - 4 Hr Raw Data'!Q91="",'2 - 24 Hr Raw Data'!Q91&lt;&gt;""),"24 Hour: "&amp;'2 - 24 Hr Raw Data'!Q91,IF(AND('1 - 4 Hr Raw Data'!Q91="",'2 - 24 Hr Raw Data'!Q91=""),"","4 Hour: "&amp;'1 - 4 Hr Raw Data'!Q91&amp;"; 24 Hour: "&amp;'2 - 24 Hr Raw Data'!Q91)))</f>
        <v/>
      </c>
      <c r="V95" s="70" t="b">
        <f t="shared" si="1"/>
        <v>0</v>
      </c>
    </row>
    <row r="96" spans="1:22" s="70" customFormat="1" ht="14" x14ac:dyDescent="0.15">
      <c r="A96" s="286" t="str">
        <f>IF('1 - 4 Hr Raw Data'!O92="","",'1 - 4 Hr Raw Data'!O92)</f>
        <v/>
      </c>
      <c r="B96" s="235"/>
      <c r="C96" s="239" t="str">
        <f>IF(A96="","",'1 - 4 Hr Raw Data'!P92)</f>
        <v/>
      </c>
      <c r="D96" s="138">
        <f>IF(AND('1 - 4 Hr Raw Data'!Q92="",'2 - 24 Hr Raw Data'!Q92=""),'1 - 4 Hr Raw Data'!B92,"")</f>
        <v>0</v>
      </c>
      <c r="E96" s="139">
        <f>IF(AND('1 - 4 Hr Raw Data'!Q92="",'2 - 24 Hr Raw Data'!Q92=""),'1 - 4 Hr Raw Data'!I92,"")</f>
        <v>0</v>
      </c>
      <c r="F96" s="64">
        <f>IF(AND('1 - 4 Hr Raw Data'!Q92="",'2 - 24 Hr Raw Data'!Q92=""),'1 - 4 Hr Raw Data'!J92,"")</f>
        <v>0</v>
      </c>
      <c r="G96" s="64">
        <f>IF(AND('1 - 4 Hr Raw Data'!Q92="",'2 - 24 Hr Raw Data'!Q92=""),'1 - 4 Hr Raw Data'!K92,"")</f>
        <v>0</v>
      </c>
      <c r="H96" s="65">
        <f>IF(AND('1 - 4 Hr Raw Data'!Q92="",'2 - 24 Hr Raw Data'!Q92=""),'1 - 4 Hr Raw Data'!L92,"")</f>
        <v>0</v>
      </c>
      <c r="I96" s="348">
        <f>IF(AND('1 - 4 Hr Raw Data'!Q92="",'2 - 24 Hr Raw Data'!Q92=""),'1 - 4 Hr Raw Data'!M92,"")</f>
        <v>0</v>
      </c>
      <c r="J96" s="194" t="e">
        <f>IF(AND('1 - 4 Hr Raw Data'!Q92="",'2 - 24 Hr Raw Data'!Q92=""),(F96/(E96))*100,"")</f>
        <v>#DIV/0!</v>
      </c>
      <c r="K96" s="65" t="e">
        <f ca="1">IF(AND('1 - 4 Hr Raw Data'!Q92="",'2 - 24 Hr Raw Data'!Q92=""),J96/$J$11,"")</f>
        <v>#DIV/0!</v>
      </c>
      <c r="L96" s="65" t="e">
        <f>IF(AND('1 - 4 Hr Raw Data'!Q92="",'2 - 24 Hr Raw Data'!Q92=""),(G96/(E96))*100,"")</f>
        <v>#DIV/0!</v>
      </c>
      <c r="M96" s="65" t="e">
        <f ca="1">IF(AND('1 - 4 Hr Raw Data'!Q92="",'2 - 24 Hr Raw Data'!Q92=""),L96/$L$11,"")</f>
        <v>#DIV/0!</v>
      </c>
      <c r="N96" s="65" t="e">
        <f ca="1">IF(AND('1 - 4 Hr Raw Data'!Q92="",'2 - 24 Hr Raw Data'!Q92=""),H96/$H$11,"")</f>
        <v>#DIV/0!</v>
      </c>
      <c r="O96" s="65" t="e">
        <f ca="1">IF(AND('1 - 4 Hr Raw Data'!Q92="",'2 - 24 Hr Raw Data'!Q92=""),I96/$I$11,"")</f>
        <v>#DIV/0!</v>
      </c>
      <c r="P96" s="66" t="e">
        <f>IF(AND('1 - 4 Hr Raw Data'!Q92="",'2 - 24 Hr Raw Data'!Q92=""),(E96/D96)*($S$4/1.042)*2,"")</f>
        <v>#DIV/0!</v>
      </c>
      <c r="Q96" s="67" t="e">
        <f>IF(AND('1 - 4 Hr Raw Data'!Q92="",'2 - 24 Hr Raw Data'!Q92=""),LOG(P96/S$6,2),"")</f>
        <v>#DIV/0!</v>
      </c>
      <c r="R96" s="68" t="e">
        <f ca="1">IF(AND('1 - 4 Hr Raw Data'!Q92="",'2 - 24 Hr Raw Data'!Q92=""),(P96/P$11)*100,"")</f>
        <v>#DIV/0!</v>
      </c>
      <c r="S96" s="68" t="e">
        <f ca="1">IF(AND('1 - 4 Hr Raw Data'!Q92="",'2 - 24 Hr Raw Data'!Q92=""),(P96-S$6)/(P$11-S$6)*100,"")</f>
        <v>#DIV/0!</v>
      </c>
      <c r="T96" s="69" t="e">
        <f ca="1">IF(AND('1 - 4 Hr Raw Data'!Q92="",'2 - 24 Hr Raw Data'!Q92=""),(Q96/Q$11)*100,"")</f>
        <v>#DIV/0!</v>
      </c>
      <c r="U96" s="253" t="str">
        <f>IF(AND('1 - 4 Hr Raw Data'!Q92&lt;&gt;"",'2 - 24 Hr Raw Data'!Q92=""),"4 Hour: "&amp;'1 - 4 Hr Raw Data'!Q92,IF(AND('1 - 4 Hr Raw Data'!Q92="",'2 - 24 Hr Raw Data'!Q92&lt;&gt;""),"24 Hour: "&amp;'2 - 24 Hr Raw Data'!Q92,IF(AND('1 - 4 Hr Raw Data'!Q92="",'2 - 24 Hr Raw Data'!Q92=""),"","4 Hour: "&amp;'1 - 4 Hr Raw Data'!Q92&amp;"; 24 Hour: "&amp;'2 - 24 Hr Raw Data'!Q92)))</f>
        <v/>
      </c>
      <c r="V96" s="70" t="b">
        <f t="shared" si="1"/>
        <v>0</v>
      </c>
    </row>
    <row r="97" spans="1:22" s="70" customFormat="1" ht="14" x14ac:dyDescent="0.15">
      <c r="A97" s="286" t="str">
        <f>IF('1 - 4 Hr Raw Data'!O93="","",'1 - 4 Hr Raw Data'!O93)</f>
        <v/>
      </c>
      <c r="B97" s="235"/>
      <c r="C97" s="239" t="str">
        <f>IF(A97="","",'1 - 4 Hr Raw Data'!P93)</f>
        <v/>
      </c>
      <c r="D97" s="138">
        <f>IF(AND('1 - 4 Hr Raw Data'!Q93="",'2 - 24 Hr Raw Data'!Q93=""),'1 - 4 Hr Raw Data'!B93,"")</f>
        <v>0</v>
      </c>
      <c r="E97" s="139">
        <f>IF(AND('1 - 4 Hr Raw Data'!Q93="",'2 - 24 Hr Raw Data'!Q93=""),'1 - 4 Hr Raw Data'!I93,"")</f>
        <v>0</v>
      </c>
      <c r="F97" s="64">
        <f>IF(AND('1 - 4 Hr Raw Data'!Q93="",'2 - 24 Hr Raw Data'!Q93=""),'1 - 4 Hr Raw Data'!J93,"")</f>
        <v>0</v>
      </c>
      <c r="G97" s="64">
        <f>IF(AND('1 - 4 Hr Raw Data'!Q93="",'2 - 24 Hr Raw Data'!Q93=""),'1 - 4 Hr Raw Data'!K93,"")</f>
        <v>0</v>
      </c>
      <c r="H97" s="65">
        <f>IF(AND('1 - 4 Hr Raw Data'!Q93="",'2 - 24 Hr Raw Data'!Q93=""),'1 - 4 Hr Raw Data'!L93,"")</f>
        <v>0</v>
      </c>
      <c r="I97" s="348">
        <f>IF(AND('1 - 4 Hr Raw Data'!Q93="",'2 - 24 Hr Raw Data'!Q93=""),'1 - 4 Hr Raw Data'!M93,"")</f>
        <v>0</v>
      </c>
      <c r="J97" s="194" t="e">
        <f>IF(AND('1 - 4 Hr Raw Data'!Q93="",'2 - 24 Hr Raw Data'!Q93=""),(F97/(E97))*100,"")</f>
        <v>#DIV/0!</v>
      </c>
      <c r="K97" s="65" t="e">
        <f ca="1">IF(AND('1 - 4 Hr Raw Data'!Q93="",'2 - 24 Hr Raw Data'!Q93=""),J97/$J$11,"")</f>
        <v>#DIV/0!</v>
      </c>
      <c r="L97" s="65" t="e">
        <f>IF(AND('1 - 4 Hr Raw Data'!Q93="",'2 - 24 Hr Raw Data'!Q93=""),(G97/(E97))*100,"")</f>
        <v>#DIV/0!</v>
      </c>
      <c r="M97" s="65" t="e">
        <f ca="1">IF(AND('1 - 4 Hr Raw Data'!Q93="",'2 - 24 Hr Raw Data'!Q93=""),L97/$L$11,"")</f>
        <v>#DIV/0!</v>
      </c>
      <c r="N97" s="65" t="e">
        <f ca="1">IF(AND('1 - 4 Hr Raw Data'!Q93="",'2 - 24 Hr Raw Data'!Q93=""),H97/$H$11,"")</f>
        <v>#DIV/0!</v>
      </c>
      <c r="O97" s="65" t="e">
        <f ca="1">IF(AND('1 - 4 Hr Raw Data'!Q93="",'2 - 24 Hr Raw Data'!Q93=""),I97/$I$11,"")</f>
        <v>#DIV/0!</v>
      </c>
      <c r="P97" s="66" t="e">
        <f>IF(AND('1 - 4 Hr Raw Data'!Q93="",'2 - 24 Hr Raw Data'!Q93=""),(E97/D97)*($S$4/1.042)*2,"")</f>
        <v>#DIV/0!</v>
      </c>
      <c r="Q97" s="67" t="e">
        <f>IF(AND('1 - 4 Hr Raw Data'!Q93="",'2 - 24 Hr Raw Data'!Q93=""),LOG(P97/S$6,2),"")</f>
        <v>#DIV/0!</v>
      </c>
      <c r="R97" s="68" t="e">
        <f ca="1">IF(AND('1 - 4 Hr Raw Data'!Q93="",'2 - 24 Hr Raw Data'!Q93=""),(P97/P$11)*100,"")</f>
        <v>#DIV/0!</v>
      </c>
      <c r="S97" s="68" t="e">
        <f ca="1">IF(AND('1 - 4 Hr Raw Data'!Q93="",'2 - 24 Hr Raw Data'!Q93=""),(P97-S$6)/(P$11-S$6)*100,"")</f>
        <v>#DIV/0!</v>
      </c>
      <c r="T97" s="69" t="e">
        <f ca="1">IF(AND('1 - 4 Hr Raw Data'!Q93="",'2 - 24 Hr Raw Data'!Q93=""),(Q97/Q$11)*100,"")</f>
        <v>#DIV/0!</v>
      </c>
      <c r="U97" s="253" t="str">
        <f>IF(AND('1 - 4 Hr Raw Data'!Q93&lt;&gt;"",'2 - 24 Hr Raw Data'!Q93=""),"4 Hour: "&amp;'1 - 4 Hr Raw Data'!Q93,IF(AND('1 - 4 Hr Raw Data'!Q93="",'2 - 24 Hr Raw Data'!Q93&lt;&gt;""),"24 Hour: "&amp;'2 - 24 Hr Raw Data'!Q93,IF(AND('1 - 4 Hr Raw Data'!Q93="",'2 - 24 Hr Raw Data'!Q93=""),"","4 Hour: "&amp;'1 - 4 Hr Raw Data'!Q93&amp;"; 24 Hour: "&amp;'2 - 24 Hr Raw Data'!Q93)))</f>
        <v/>
      </c>
      <c r="V97" s="70" t="b">
        <f t="shared" si="1"/>
        <v>0</v>
      </c>
    </row>
    <row r="98" spans="1:22" s="70" customFormat="1" ht="14" x14ac:dyDescent="0.15">
      <c r="A98" s="286" t="str">
        <f>IF('1 - 4 Hr Raw Data'!O94="","",'1 - 4 Hr Raw Data'!O94)</f>
        <v/>
      </c>
      <c r="B98" s="235"/>
      <c r="C98" s="239" t="str">
        <f>IF(A98="","",'1 - 4 Hr Raw Data'!P94)</f>
        <v/>
      </c>
      <c r="D98" s="138">
        <f>IF(AND('1 - 4 Hr Raw Data'!Q94="",'2 - 24 Hr Raw Data'!Q94=""),'1 - 4 Hr Raw Data'!B94,"")</f>
        <v>0</v>
      </c>
      <c r="E98" s="139">
        <f>IF(AND('1 - 4 Hr Raw Data'!Q94="",'2 - 24 Hr Raw Data'!Q94=""),'1 - 4 Hr Raw Data'!I94,"")</f>
        <v>0</v>
      </c>
      <c r="F98" s="64">
        <f>IF(AND('1 - 4 Hr Raw Data'!Q94="",'2 - 24 Hr Raw Data'!Q94=""),'1 - 4 Hr Raw Data'!J94,"")</f>
        <v>0</v>
      </c>
      <c r="G98" s="64">
        <f>IF(AND('1 - 4 Hr Raw Data'!Q94="",'2 - 24 Hr Raw Data'!Q94=""),'1 - 4 Hr Raw Data'!K94,"")</f>
        <v>0</v>
      </c>
      <c r="H98" s="65">
        <f>IF(AND('1 - 4 Hr Raw Data'!Q94="",'2 - 24 Hr Raw Data'!Q94=""),'1 - 4 Hr Raw Data'!L94,"")</f>
        <v>0</v>
      </c>
      <c r="I98" s="348">
        <f>IF(AND('1 - 4 Hr Raw Data'!Q94="",'2 - 24 Hr Raw Data'!Q94=""),'1 - 4 Hr Raw Data'!M94,"")</f>
        <v>0</v>
      </c>
      <c r="J98" s="194" t="e">
        <f>IF(AND('1 - 4 Hr Raw Data'!Q94="",'2 - 24 Hr Raw Data'!Q94=""),(F98/(E98))*100,"")</f>
        <v>#DIV/0!</v>
      </c>
      <c r="K98" s="65" t="e">
        <f ca="1">IF(AND('1 - 4 Hr Raw Data'!Q94="",'2 - 24 Hr Raw Data'!Q94=""),J98/$J$11,"")</f>
        <v>#DIV/0!</v>
      </c>
      <c r="L98" s="65" t="e">
        <f>IF(AND('1 - 4 Hr Raw Data'!Q94="",'2 - 24 Hr Raw Data'!Q94=""),(G98/(E98))*100,"")</f>
        <v>#DIV/0!</v>
      </c>
      <c r="M98" s="65" t="e">
        <f ca="1">IF(AND('1 - 4 Hr Raw Data'!Q94="",'2 - 24 Hr Raw Data'!Q94=""),L98/$L$11,"")</f>
        <v>#DIV/0!</v>
      </c>
      <c r="N98" s="65" t="e">
        <f ca="1">IF(AND('1 - 4 Hr Raw Data'!Q94="",'2 - 24 Hr Raw Data'!Q94=""),H98/$H$11,"")</f>
        <v>#DIV/0!</v>
      </c>
      <c r="O98" s="65" t="e">
        <f ca="1">IF(AND('1 - 4 Hr Raw Data'!Q94="",'2 - 24 Hr Raw Data'!Q94=""),I98/$I$11,"")</f>
        <v>#DIV/0!</v>
      </c>
      <c r="P98" s="66" t="e">
        <f>IF(AND('1 - 4 Hr Raw Data'!Q94="",'2 - 24 Hr Raw Data'!Q94=""),(E98/D98)*($S$4/1.042)*2,"")</f>
        <v>#DIV/0!</v>
      </c>
      <c r="Q98" s="67" t="e">
        <f>IF(AND('1 - 4 Hr Raw Data'!Q94="",'2 - 24 Hr Raw Data'!Q94=""),LOG(P98/S$6,2),"")</f>
        <v>#DIV/0!</v>
      </c>
      <c r="R98" s="68" t="e">
        <f ca="1">IF(AND('1 - 4 Hr Raw Data'!Q94="",'2 - 24 Hr Raw Data'!Q94=""),(P98/P$11)*100,"")</f>
        <v>#DIV/0!</v>
      </c>
      <c r="S98" s="68" t="e">
        <f ca="1">IF(AND('1 - 4 Hr Raw Data'!Q94="",'2 - 24 Hr Raw Data'!Q94=""),(P98-S$6)/(P$11-S$6)*100,"")</f>
        <v>#DIV/0!</v>
      </c>
      <c r="T98" s="69" t="e">
        <f ca="1">IF(AND('1 - 4 Hr Raw Data'!Q94="",'2 - 24 Hr Raw Data'!Q94=""),(Q98/Q$11)*100,"")</f>
        <v>#DIV/0!</v>
      </c>
      <c r="U98" s="253" t="str">
        <f>IF(AND('1 - 4 Hr Raw Data'!Q94&lt;&gt;"",'2 - 24 Hr Raw Data'!Q94=""),"4 Hour: "&amp;'1 - 4 Hr Raw Data'!Q94,IF(AND('1 - 4 Hr Raw Data'!Q94="",'2 - 24 Hr Raw Data'!Q94&lt;&gt;""),"24 Hour: "&amp;'2 - 24 Hr Raw Data'!Q94,IF(AND('1 - 4 Hr Raw Data'!Q94="",'2 - 24 Hr Raw Data'!Q94=""),"","4 Hour: "&amp;'1 - 4 Hr Raw Data'!Q94&amp;"; 24 Hour: "&amp;'2 - 24 Hr Raw Data'!Q94)))</f>
        <v/>
      </c>
      <c r="V98" s="70" t="b">
        <f t="shared" si="1"/>
        <v>0</v>
      </c>
    </row>
    <row r="99" spans="1:22" s="70" customFormat="1" ht="14" x14ac:dyDescent="0.15">
      <c r="A99" s="286" t="str">
        <f>IF('1 - 4 Hr Raw Data'!O95="","",'1 - 4 Hr Raw Data'!O95)</f>
        <v/>
      </c>
      <c r="B99" s="235"/>
      <c r="C99" s="239" t="str">
        <f>IF(A99="","",'1 - 4 Hr Raw Data'!P95)</f>
        <v/>
      </c>
      <c r="D99" s="138">
        <f>IF(AND('1 - 4 Hr Raw Data'!Q95="",'2 - 24 Hr Raw Data'!Q95=""),'1 - 4 Hr Raw Data'!B95,"")</f>
        <v>0</v>
      </c>
      <c r="E99" s="139">
        <f>IF(AND('1 - 4 Hr Raw Data'!Q95="",'2 - 24 Hr Raw Data'!Q95=""),'1 - 4 Hr Raw Data'!I95,"")</f>
        <v>0</v>
      </c>
      <c r="F99" s="64">
        <f>IF(AND('1 - 4 Hr Raw Data'!Q95="",'2 - 24 Hr Raw Data'!Q95=""),'1 - 4 Hr Raw Data'!J95,"")</f>
        <v>0</v>
      </c>
      <c r="G99" s="64">
        <f>IF(AND('1 - 4 Hr Raw Data'!Q95="",'2 - 24 Hr Raw Data'!Q95=""),'1 - 4 Hr Raw Data'!K95,"")</f>
        <v>0</v>
      </c>
      <c r="H99" s="65">
        <f>IF(AND('1 - 4 Hr Raw Data'!Q95="",'2 - 24 Hr Raw Data'!Q95=""),'1 - 4 Hr Raw Data'!L95,"")</f>
        <v>0</v>
      </c>
      <c r="I99" s="348">
        <f>IF(AND('1 - 4 Hr Raw Data'!Q95="",'2 - 24 Hr Raw Data'!Q95=""),'1 - 4 Hr Raw Data'!M95,"")</f>
        <v>0</v>
      </c>
      <c r="J99" s="194" t="e">
        <f>IF(AND('1 - 4 Hr Raw Data'!Q95="",'2 - 24 Hr Raw Data'!Q95=""),(F99/(E99))*100,"")</f>
        <v>#DIV/0!</v>
      </c>
      <c r="K99" s="65" t="e">
        <f ca="1">IF(AND('1 - 4 Hr Raw Data'!Q95="",'2 - 24 Hr Raw Data'!Q95=""),J99/$J$11,"")</f>
        <v>#DIV/0!</v>
      </c>
      <c r="L99" s="65" t="e">
        <f>IF(AND('1 - 4 Hr Raw Data'!Q95="",'2 - 24 Hr Raw Data'!Q95=""),(G99/(E99))*100,"")</f>
        <v>#DIV/0!</v>
      </c>
      <c r="M99" s="65" t="e">
        <f ca="1">IF(AND('1 - 4 Hr Raw Data'!Q95="",'2 - 24 Hr Raw Data'!Q95=""),L99/$L$11,"")</f>
        <v>#DIV/0!</v>
      </c>
      <c r="N99" s="65" t="e">
        <f ca="1">IF(AND('1 - 4 Hr Raw Data'!Q95="",'2 - 24 Hr Raw Data'!Q95=""),H99/$H$11,"")</f>
        <v>#DIV/0!</v>
      </c>
      <c r="O99" s="65" t="e">
        <f ca="1">IF(AND('1 - 4 Hr Raw Data'!Q95="",'2 - 24 Hr Raw Data'!Q95=""),I99/$I$11,"")</f>
        <v>#DIV/0!</v>
      </c>
      <c r="P99" s="66" t="e">
        <f>IF(AND('1 - 4 Hr Raw Data'!Q95="",'2 - 24 Hr Raw Data'!Q95=""),(E99/D99)*($S$4/1.042)*2,"")</f>
        <v>#DIV/0!</v>
      </c>
      <c r="Q99" s="67" t="e">
        <f>IF(AND('1 - 4 Hr Raw Data'!Q95="",'2 - 24 Hr Raw Data'!Q95=""),LOG(P99/S$6,2),"")</f>
        <v>#DIV/0!</v>
      </c>
      <c r="R99" s="68" t="e">
        <f ca="1">IF(AND('1 - 4 Hr Raw Data'!Q95="",'2 - 24 Hr Raw Data'!Q95=""),(P99/P$11)*100,"")</f>
        <v>#DIV/0!</v>
      </c>
      <c r="S99" s="68" t="e">
        <f ca="1">IF(AND('1 - 4 Hr Raw Data'!Q95="",'2 - 24 Hr Raw Data'!Q95=""),(P99-S$6)/(P$11-S$6)*100,"")</f>
        <v>#DIV/0!</v>
      </c>
      <c r="T99" s="69" t="e">
        <f ca="1">IF(AND('1 - 4 Hr Raw Data'!Q95="",'2 - 24 Hr Raw Data'!Q95=""),(Q99/Q$11)*100,"")</f>
        <v>#DIV/0!</v>
      </c>
      <c r="U99" s="253" t="str">
        <f>IF(AND('1 - 4 Hr Raw Data'!Q95&lt;&gt;"",'2 - 24 Hr Raw Data'!Q95=""),"4 Hour: "&amp;'1 - 4 Hr Raw Data'!Q95,IF(AND('1 - 4 Hr Raw Data'!Q95="",'2 - 24 Hr Raw Data'!Q95&lt;&gt;""),"24 Hour: "&amp;'2 - 24 Hr Raw Data'!Q95,IF(AND('1 - 4 Hr Raw Data'!Q95="",'2 - 24 Hr Raw Data'!Q95=""),"","4 Hour: "&amp;'1 - 4 Hr Raw Data'!Q95&amp;"; 24 Hour: "&amp;'2 - 24 Hr Raw Data'!Q95)))</f>
        <v/>
      </c>
      <c r="V99" s="70" t="b">
        <f t="shared" si="1"/>
        <v>0</v>
      </c>
    </row>
    <row r="100" spans="1:22" s="70" customFormat="1" ht="14" x14ac:dyDescent="0.15">
      <c r="A100" s="286" t="str">
        <f>IF('1 - 4 Hr Raw Data'!O96="","",'1 - 4 Hr Raw Data'!O96)</f>
        <v/>
      </c>
      <c r="B100" s="235"/>
      <c r="C100" s="239" t="str">
        <f>IF(A100="","",'1 - 4 Hr Raw Data'!P96)</f>
        <v/>
      </c>
      <c r="D100" s="138">
        <f>IF(AND('1 - 4 Hr Raw Data'!Q96="",'2 - 24 Hr Raw Data'!Q96=""),'1 - 4 Hr Raw Data'!B96,"")</f>
        <v>0</v>
      </c>
      <c r="E100" s="139">
        <f>IF(AND('1 - 4 Hr Raw Data'!Q96="",'2 - 24 Hr Raw Data'!Q96=""),'1 - 4 Hr Raw Data'!I96,"")</f>
        <v>0</v>
      </c>
      <c r="F100" s="64">
        <f>IF(AND('1 - 4 Hr Raw Data'!Q96="",'2 - 24 Hr Raw Data'!Q96=""),'1 - 4 Hr Raw Data'!J96,"")</f>
        <v>0</v>
      </c>
      <c r="G100" s="64">
        <f>IF(AND('1 - 4 Hr Raw Data'!Q96="",'2 - 24 Hr Raw Data'!Q96=""),'1 - 4 Hr Raw Data'!K96,"")</f>
        <v>0</v>
      </c>
      <c r="H100" s="65">
        <f>IF(AND('1 - 4 Hr Raw Data'!Q96="",'2 - 24 Hr Raw Data'!Q96=""),'1 - 4 Hr Raw Data'!L96,"")</f>
        <v>0</v>
      </c>
      <c r="I100" s="348">
        <f>IF(AND('1 - 4 Hr Raw Data'!Q96="",'2 - 24 Hr Raw Data'!Q96=""),'1 - 4 Hr Raw Data'!M96,"")</f>
        <v>0</v>
      </c>
      <c r="J100" s="194" t="e">
        <f>IF(AND('1 - 4 Hr Raw Data'!Q96="",'2 - 24 Hr Raw Data'!Q96=""),(F100/(E100))*100,"")</f>
        <v>#DIV/0!</v>
      </c>
      <c r="K100" s="65" t="e">
        <f ca="1">IF(AND('1 - 4 Hr Raw Data'!Q96="",'2 - 24 Hr Raw Data'!Q96=""),J100/$J$11,"")</f>
        <v>#DIV/0!</v>
      </c>
      <c r="L100" s="65" t="e">
        <f>IF(AND('1 - 4 Hr Raw Data'!Q96="",'2 - 24 Hr Raw Data'!Q96=""),(G100/(E100))*100,"")</f>
        <v>#DIV/0!</v>
      </c>
      <c r="M100" s="65" t="e">
        <f ca="1">IF(AND('1 - 4 Hr Raw Data'!Q96="",'2 - 24 Hr Raw Data'!Q96=""),L100/$L$11,"")</f>
        <v>#DIV/0!</v>
      </c>
      <c r="N100" s="65" t="e">
        <f ca="1">IF(AND('1 - 4 Hr Raw Data'!Q96="",'2 - 24 Hr Raw Data'!Q96=""),H100/$H$11,"")</f>
        <v>#DIV/0!</v>
      </c>
      <c r="O100" s="65" t="e">
        <f ca="1">IF(AND('1 - 4 Hr Raw Data'!Q96="",'2 - 24 Hr Raw Data'!Q96=""),I100/$I$11,"")</f>
        <v>#DIV/0!</v>
      </c>
      <c r="P100" s="66" t="e">
        <f>IF(AND('1 - 4 Hr Raw Data'!Q96="",'2 - 24 Hr Raw Data'!Q96=""),(E100/D100)*($S$4/1.042)*2,"")</f>
        <v>#DIV/0!</v>
      </c>
      <c r="Q100" s="67" t="e">
        <f>IF(AND('1 - 4 Hr Raw Data'!Q96="",'2 - 24 Hr Raw Data'!Q96=""),LOG(P100/S$6,2),"")</f>
        <v>#DIV/0!</v>
      </c>
      <c r="R100" s="68" t="e">
        <f ca="1">IF(AND('1 - 4 Hr Raw Data'!Q96="",'2 - 24 Hr Raw Data'!Q96=""),(P100/P$11)*100,"")</f>
        <v>#DIV/0!</v>
      </c>
      <c r="S100" s="68" t="e">
        <f ca="1">IF(AND('1 - 4 Hr Raw Data'!Q96="",'2 - 24 Hr Raw Data'!Q96=""),(P100-S$6)/(P$11-S$6)*100,"")</f>
        <v>#DIV/0!</v>
      </c>
      <c r="T100" s="69" t="e">
        <f ca="1">IF(AND('1 - 4 Hr Raw Data'!Q96="",'2 - 24 Hr Raw Data'!Q96=""),(Q100/Q$11)*100,"")</f>
        <v>#DIV/0!</v>
      </c>
      <c r="U100" s="253" t="str">
        <f>IF(AND('1 - 4 Hr Raw Data'!Q96&lt;&gt;"",'2 - 24 Hr Raw Data'!Q96=""),"4 Hour: "&amp;'1 - 4 Hr Raw Data'!Q96,IF(AND('1 - 4 Hr Raw Data'!Q96="",'2 - 24 Hr Raw Data'!Q96&lt;&gt;""),"24 Hour: "&amp;'2 - 24 Hr Raw Data'!Q96,IF(AND('1 - 4 Hr Raw Data'!Q96="",'2 - 24 Hr Raw Data'!Q96=""),"","4 Hour: "&amp;'1 - 4 Hr Raw Data'!Q96&amp;"; 24 Hour: "&amp;'2 - 24 Hr Raw Data'!Q96)))</f>
        <v/>
      </c>
      <c r="V100" s="70" t="b">
        <f t="shared" si="1"/>
        <v>0</v>
      </c>
    </row>
    <row r="101" spans="1:22" s="70" customFormat="1" ht="14" x14ac:dyDescent="0.15">
      <c r="A101" s="286" t="str">
        <f>IF('1 - 4 Hr Raw Data'!O97="","",'1 - 4 Hr Raw Data'!O97)</f>
        <v/>
      </c>
      <c r="B101" s="235"/>
      <c r="C101" s="239" t="str">
        <f>IF(A101="","",'1 - 4 Hr Raw Data'!P97)</f>
        <v/>
      </c>
      <c r="D101" s="138">
        <f>IF(AND('1 - 4 Hr Raw Data'!Q97="",'2 - 24 Hr Raw Data'!Q97=""),'1 - 4 Hr Raw Data'!B97,"")</f>
        <v>0</v>
      </c>
      <c r="E101" s="139">
        <f>IF(AND('1 - 4 Hr Raw Data'!Q97="",'2 - 24 Hr Raw Data'!Q97=""),'1 - 4 Hr Raw Data'!I97,"")</f>
        <v>0</v>
      </c>
      <c r="F101" s="64">
        <f>IF(AND('1 - 4 Hr Raw Data'!Q97="",'2 - 24 Hr Raw Data'!Q97=""),'1 - 4 Hr Raw Data'!J97,"")</f>
        <v>0</v>
      </c>
      <c r="G101" s="64">
        <f>IF(AND('1 - 4 Hr Raw Data'!Q97="",'2 - 24 Hr Raw Data'!Q97=""),'1 - 4 Hr Raw Data'!K97,"")</f>
        <v>0</v>
      </c>
      <c r="H101" s="65">
        <f>IF(AND('1 - 4 Hr Raw Data'!Q97="",'2 - 24 Hr Raw Data'!Q97=""),'1 - 4 Hr Raw Data'!L97,"")</f>
        <v>0</v>
      </c>
      <c r="I101" s="348">
        <f>IF(AND('1 - 4 Hr Raw Data'!Q97="",'2 - 24 Hr Raw Data'!Q97=""),'1 - 4 Hr Raw Data'!M97,"")</f>
        <v>0</v>
      </c>
      <c r="J101" s="194" t="e">
        <f>IF(AND('1 - 4 Hr Raw Data'!Q97="",'2 - 24 Hr Raw Data'!Q97=""),(F101/(E101))*100,"")</f>
        <v>#DIV/0!</v>
      </c>
      <c r="K101" s="65" t="e">
        <f ca="1">IF(AND('1 - 4 Hr Raw Data'!Q97="",'2 - 24 Hr Raw Data'!Q97=""),J101/$J$11,"")</f>
        <v>#DIV/0!</v>
      </c>
      <c r="L101" s="65" t="e">
        <f>IF(AND('1 - 4 Hr Raw Data'!Q97="",'2 - 24 Hr Raw Data'!Q97=""),(G101/(E101))*100,"")</f>
        <v>#DIV/0!</v>
      </c>
      <c r="M101" s="65" t="e">
        <f ca="1">IF(AND('1 - 4 Hr Raw Data'!Q97="",'2 - 24 Hr Raw Data'!Q97=""),L101/$L$11,"")</f>
        <v>#DIV/0!</v>
      </c>
      <c r="N101" s="65" t="e">
        <f ca="1">IF(AND('1 - 4 Hr Raw Data'!Q97="",'2 - 24 Hr Raw Data'!Q97=""),H101/$H$11,"")</f>
        <v>#DIV/0!</v>
      </c>
      <c r="O101" s="65" t="e">
        <f ca="1">IF(AND('1 - 4 Hr Raw Data'!Q97="",'2 - 24 Hr Raw Data'!Q97=""),I101/$I$11,"")</f>
        <v>#DIV/0!</v>
      </c>
      <c r="P101" s="66" t="e">
        <f>IF(AND('1 - 4 Hr Raw Data'!Q97="",'2 - 24 Hr Raw Data'!Q97=""),(E101/D101)*($S$4/1.042)*2,"")</f>
        <v>#DIV/0!</v>
      </c>
      <c r="Q101" s="67" t="e">
        <f>IF(AND('1 - 4 Hr Raw Data'!Q97="",'2 - 24 Hr Raw Data'!Q97=""),LOG(P101/S$6,2),"")</f>
        <v>#DIV/0!</v>
      </c>
      <c r="R101" s="68" t="e">
        <f ca="1">IF(AND('1 - 4 Hr Raw Data'!Q97="",'2 - 24 Hr Raw Data'!Q97=""),(P101/P$11)*100,"")</f>
        <v>#DIV/0!</v>
      </c>
      <c r="S101" s="68" t="e">
        <f ca="1">IF(AND('1 - 4 Hr Raw Data'!Q97="",'2 - 24 Hr Raw Data'!Q97=""),(P101-S$6)/(P$11-S$6)*100,"")</f>
        <v>#DIV/0!</v>
      </c>
      <c r="T101" s="69" t="e">
        <f ca="1">IF(AND('1 - 4 Hr Raw Data'!Q97="",'2 - 24 Hr Raw Data'!Q97=""),(Q101/Q$11)*100,"")</f>
        <v>#DIV/0!</v>
      </c>
      <c r="U101" s="253" t="str">
        <f>IF(AND('1 - 4 Hr Raw Data'!Q97&lt;&gt;"",'2 - 24 Hr Raw Data'!Q97=""),"4 Hour: "&amp;'1 - 4 Hr Raw Data'!Q97,IF(AND('1 - 4 Hr Raw Data'!Q97="",'2 - 24 Hr Raw Data'!Q97&lt;&gt;""),"24 Hour: "&amp;'2 - 24 Hr Raw Data'!Q97,IF(AND('1 - 4 Hr Raw Data'!Q97="",'2 - 24 Hr Raw Data'!Q97=""),"","4 Hour: "&amp;'1 - 4 Hr Raw Data'!Q97&amp;"; 24 Hour: "&amp;'2 - 24 Hr Raw Data'!Q97)))</f>
        <v/>
      </c>
      <c r="V101" s="70" t="b">
        <f t="shared" si="1"/>
        <v>0</v>
      </c>
    </row>
    <row r="102" spans="1:22" s="70" customFormat="1" ht="14" x14ac:dyDescent="0.15">
      <c r="A102" s="286" t="str">
        <f>IF('1 - 4 Hr Raw Data'!O98="","",'1 - 4 Hr Raw Data'!O98)</f>
        <v/>
      </c>
      <c r="B102" s="235"/>
      <c r="C102" s="239" t="str">
        <f>IF(A102="","",'1 - 4 Hr Raw Data'!P98)</f>
        <v/>
      </c>
      <c r="D102" s="138">
        <f>IF(AND('1 - 4 Hr Raw Data'!Q98="",'2 - 24 Hr Raw Data'!Q98=""),'1 - 4 Hr Raw Data'!B98,"")</f>
        <v>0</v>
      </c>
      <c r="E102" s="139">
        <f>IF(AND('1 - 4 Hr Raw Data'!Q98="",'2 - 24 Hr Raw Data'!Q98=""),'1 - 4 Hr Raw Data'!I98,"")</f>
        <v>0</v>
      </c>
      <c r="F102" s="64">
        <f>IF(AND('1 - 4 Hr Raw Data'!Q98="",'2 - 24 Hr Raw Data'!Q98=""),'1 - 4 Hr Raw Data'!J98,"")</f>
        <v>0</v>
      </c>
      <c r="G102" s="64">
        <f>IF(AND('1 - 4 Hr Raw Data'!Q98="",'2 - 24 Hr Raw Data'!Q98=""),'1 - 4 Hr Raw Data'!K98,"")</f>
        <v>0</v>
      </c>
      <c r="H102" s="65">
        <f>IF(AND('1 - 4 Hr Raw Data'!Q98="",'2 - 24 Hr Raw Data'!Q98=""),'1 - 4 Hr Raw Data'!L98,"")</f>
        <v>0</v>
      </c>
      <c r="I102" s="348">
        <f>IF(AND('1 - 4 Hr Raw Data'!Q98="",'2 - 24 Hr Raw Data'!Q98=""),'1 - 4 Hr Raw Data'!M98,"")</f>
        <v>0</v>
      </c>
      <c r="J102" s="194" t="e">
        <f>IF(AND('1 - 4 Hr Raw Data'!Q98="",'2 - 24 Hr Raw Data'!Q98=""),(F102/(E102))*100,"")</f>
        <v>#DIV/0!</v>
      </c>
      <c r="K102" s="65" t="e">
        <f ca="1">IF(AND('1 - 4 Hr Raw Data'!Q98="",'2 - 24 Hr Raw Data'!Q98=""),J102/$J$11,"")</f>
        <v>#DIV/0!</v>
      </c>
      <c r="L102" s="65" t="e">
        <f>IF(AND('1 - 4 Hr Raw Data'!Q98="",'2 - 24 Hr Raw Data'!Q98=""),(G102/(E102))*100,"")</f>
        <v>#DIV/0!</v>
      </c>
      <c r="M102" s="65" t="e">
        <f ca="1">IF(AND('1 - 4 Hr Raw Data'!Q98="",'2 - 24 Hr Raw Data'!Q98=""),L102/$L$11,"")</f>
        <v>#DIV/0!</v>
      </c>
      <c r="N102" s="65" t="e">
        <f ca="1">IF(AND('1 - 4 Hr Raw Data'!Q98="",'2 - 24 Hr Raw Data'!Q98=""),H102/$H$11,"")</f>
        <v>#DIV/0!</v>
      </c>
      <c r="O102" s="65" t="e">
        <f ca="1">IF(AND('1 - 4 Hr Raw Data'!Q98="",'2 - 24 Hr Raw Data'!Q98=""),I102/$I$11,"")</f>
        <v>#DIV/0!</v>
      </c>
      <c r="P102" s="66" t="e">
        <f>IF(AND('1 - 4 Hr Raw Data'!Q98="",'2 - 24 Hr Raw Data'!Q98=""),(E102/D102)*($S$4/1.042)*2,"")</f>
        <v>#DIV/0!</v>
      </c>
      <c r="Q102" s="67" t="e">
        <f>IF(AND('1 - 4 Hr Raw Data'!Q98="",'2 - 24 Hr Raw Data'!Q98=""),LOG(P102/S$6,2),"")</f>
        <v>#DIV/0!</v>
      </c>
      <c r="R102" s="68" t="e">
        <f ca="1">IF(AND('1 - 4 Hr Raw Data'!Q98="",'2 - 24 Hr Raw Data'!Q98=""),(P102/P$11)*100,"")</f>
        <v>#DIV/0!</v>
      </c>
      <c r="S102" s="68" t="e">
        <f ca="1">IF(AND('1 - 4 Hr Raw Data'!Q98="",'2 - 24 Hr Raw Data'!Q98=""),(P102-S$6)/(P$11-S$6)*100,"")</f>
        <v>#DIV/0!</v>
      </c>
      <c r="T102" s="69" t="e">
        <f ca="1">IF(AND('1 - 4 Hr Raw Data'!Q98="",'2 - 24 Hr Raw Data'!Q98=""),(Q102/Q$11)*100,"")</f>
        <v>#DIV/0!</v>
      </c>
      <c r="U102" s="253" t="str">
        <f>IF(AND('1 - 4 Hr Raw Data'!Q98&lt;&gt;"",'2 - 24 Hr Raw Data'!Q98=""),"4 Hour: "&amp;'1 - 4 Hr Raw Data'!Q98,IF(AND('1 - 4 Hr Raw Data'!Q98="",'2 - 24 Hr Raw Data'!Q98&lt;&gt;""),"24 Hour: "&amp;'2 - 24 Hr Raw Data'!Q98,IF(AND('1 - 4 Hr Raw Data'!Q98="",'2 - 24 Hr Raw Data'!Q98=""),"","4 Hour: "&amp;'1 - 4 Hr Raw Data'!Q98&amp;"; 24 Hour: "&amp;'2 - 24 Hr Raw Data'!Q98)))</f>
        <v/>
      </c>
      <c r="V102" s="70" t="b">
        <f t="shared" si="1"/>
        <v>0</v>
      </c>
    </row>
    <row r="103" spans="1:22" s="70" customFormat="1" ht="14" x14ac:dyDescent="0.15">
      <c r="A103" s="286" t="str">
        <f>IF('1 - 4 Hr Raw Data'!O99="","",'1 - 4 Hr Raw Data'!O99)</f>
        <v/>
      </c>
      <c r="B103" s="235"/>
      <c r="C103" s="239" t="str">
        <f>IF(A103="","",'1 - 4 Hr Raw Data'!P99)</f>
        <v/>
      </c>
      <c r="D103" s="138">
        <f>IF(AND('1 - 4 Hr Raw Data'!Q99="",'2 - 24 Hr Raw Data'!Q99=""),'1 - 4 Hr Raw Data'!B99,"")</f>
        <v>0</v>
      </c>
      <c r="E103" s="139">
        <f>IF(AND('1 - 4 Hr Raw Data'!Q99="",'2 - 24 Hr Raw Data'!Q99=""),'1 - 4 Hr Raw Data'!I99,"")</f>
        <v>0</v>
      </c>
      <c r="F103" s="64">
        <f>IF(AND('1 - 4 Hr Raw Data'!Q99="",'2 - 24 Hr Raw Data'!Q99=""),'1 - 4 Hr Raw Data'!J99,"")</f>
        <v>0</v>
      </c>
      <c r="G103" s="64">
        <f>IF(AND('1 - 4 Hr Raw Data'!Q99="",'2 - 24 Hr Raw Data'!Q99=""),'1 - 4 Hr Raw Data'!K99,"")</f>
        <v>0</v>
      </c>
      <c r="H103" s="65">
        <f>IF(AND('1 - 4 Hr Raw Data'!Q99="",'2 - 24 Hr Raw Data'!Q99=""),'1 - 4 Hr Raw Data'!L99,"")</f>
        <v>0</v>
      </c>
      <c r="I103" s="348">
        <f>IF(AND('1 - 4 Hr Raw Data'!Q99="",'2 - 24 Hr Raw Data'!Q99=""),'1 - 4 Hr Raw Data'!M99,"")</f>
        <v>0</v>
      </c>
      <c r="J103" s="194" t="e">
        <f>IF(AND('1 - 4 Hr Raw Data'!Q99="",'2 - 24 Hr Raw Data'!Q99=""),(F103/(E103))*100,"")</f>
        <v>#DIV/0!</v>
      </c>
      <c r="K103" s="65" t="e">
        <f ca="1">IF(AND('1 - 4 Hr Raw Data'!Q99="",'2 - 24 Hr Raw Data'!Q99=""),J103/$J$11,"")</f>
        <v>#DIV/0!</v>
      </c>
      <c r="L103" s="65" t="e">
        <f>IF(AND('1 - 4 Hr Raw Data'!Q99="",'2 - 24 Hr Raw Data'!Q99=""),(G103/(E103))*100,"")</f>
        <v>#DIV/0!</v>
      </c>
      <c r="M103" s="65" t="e">
        <f ca="1">IF(AND('1 - 4 Hr Raw Data'!Q99="",'2 - 24 Hr Raw Data'!Q99=""),L103/$L$11,"")</f>
        <v>#DIV/0!</v>
      </c>
      <c r="N103" s="65" t="e">
        <f ca="1">IF(AND('1 - 4 Hr Raw Data'!Q99="",'2 - 24 Hr Raw Data'!Q99=""),H103/$H$11,"")</f>
        <v>#DIV/0!</v>
      </c>
      <c r="O103" s="65" t="e">
        <f ca="1">IF(AND('1 - 4 Hr Raw Data'!Q99="",'2 - 24 Hr Raw Data'!Q99=""),I103/$I$11,"")</f>
        <v>#DIV/0!</v>
      </c>
      <c r="P103" s="66" t="e">
        <f>IF(AND('1 - 4 Hr Raw Data'!Q99="",'2 - 24 Hr Raw Data'!Q99=""),(E103/D103)*($S$4/1.042)*2,"")</f>
        <v>#DIV/0!</v>
      </c>
      <c r="Q103" s="67" t="e">
        <f>IF(AND('1 - 4 Hr Raw Data'!Q99="",'2 - 24 Hr Raw Data'!Q99=""),LOG(P103/S$6,2),"")</f>
        <v>#DIV/0!</v>
      </c>
      <c r="R103" s="68" t="e">
        <f ca="1">IF(AND('1 - 4 Hr Raw Data'!Q99="",'2 - 24 Hr Raw Data'!Q99=""),(P103/P$11)*100,"")</f>
        <v>#DIV/0!</v>
      </c>
      <c r="S103" s="68" t="e">
        <f ca="1">IF(AND('1 - 4 Hr Raw Data'!Q99="",'2 - 24 Hr Raw Data'!Q99=""),(P103-S$6)/(P$11-S$6)*100,"")</f>
        <v>#DIV/0!</v>
      </c>
      <c r="T103" s="69" t="e">
        <f ca="1">IF(AND('1 - 4 Hr Raw Data'!Q99="",'2 - 24 Hr Raw Data'!Q99=""),(Q103/Q$11)*100,"")</f>
        <v>#DIV/0!</v>
      </c>
      <c r="U103" s="253" t="str">
        <f>IF(AND('1 - 4 Hr Raw Data'!Q99&lt;&gt;"",'2 - 24 Hr Raw Data'!Q99=""),"4 Hour: "&amp;'1 - 4 Hr Raw Data'!Q99,IF(AND('1 - 4 Hr Raw Data'!Q99="",'2 - 24 Hr Raw Data'!Q99&lt;&gt;""),"24 Hour: "&amp;'2 - 24 Hr Raw Data'!Q99,IF(AND('1 - 4 Hr Raw Data'!Q99="",'2 - 24 Hr Raw Data'!Q99=""),"","4 Hour: "&amp;'1 - 4 Hr Raw Data'!Q99&amp;"; 24 Hour: "&amp;'2 - 24 Hr Raw Data'!Q99)))</f>
        <v/>
      </c>
      <c r="V103" s="70" t="b">
        <f t="shared" si="1"/>
        <v>0</v>
      </c>
    </row>
    <row r="104" spans="1:22" s="70" customFormat="1" ht="14" x14ac:dyDescent="0.15">
      <c r="A104" s="286" t="str">
        <f>IF('1 - 4 Hr Raw Data'!O100="","",'1 - 4 Hr Raw Data'!O100)</f>
        <v/>
      </c>
      <c r="B104" s="235"/>
      <c r="C104" s="239" t="str">
        <f>IF(A104="","",'1 - 4 Hr Raw Data'!P100)</f>
        <v/>
      </c>
      <c r="D104" s="138">
        <f>IF(AND('1 - 4 Hr Raw Data'!Q100="",'2 - 24 Hr Raw Data'!Q100=""),'1 - 4 Hr Raw Data'!B100,"")</f>
        <v>0</v>
      </c>
      <c r="E104" s="139">
        <f>IF(AND('1 - 4 Hr Raw Data'!Q100="",'2 - 24 Hr Raw Data'!Q100=""),'1 - 4 Hr Raw Data'!I100,"")</f>
        <v>0</v>
      </c>
      <c r="F104" s="64">
        <f>IF(AND('1 - 4 Hr Raw Data'!Q100="",'2 - 24 Hr Raw Data'!Q100=""),'1 - 4 Hr Raw Data'!J100,"")</f>
        <v>0</v>
      </c>
      <c r="G104" s="64">
        <f>IF(AND('1 - 4 Hr Raw Data'!Q100="",'2 - 24 Hr Raw Data'!Q100=""),'1 - 4 Hr Raw Data'!K100,"")</f>
        <v>0</v>
      </c>
      <c r="H104" s="65">
        <f>IF(AND('1 - 4 Hr Raw Data'!Q100="",'2 - 24 Hr Raw Data'!Q100=""),'1 - 4 Hr Raw Data'!L100,"")</f>
        <v>0</v>
      </c>
      <c r="I104" s="348">
        <f>IF(AND('1 - 4 Hr Raw Data'!Q100="",'2 - 24 Hr Raw Data'!Q100=""),'1 - 4 Hr Raw Data'!M100,"")</f>
        <v>0</v>
      </c>
      <c r="J104" s="194" t="e">
        <f>IF(AND('1 - 4 Hr Raw Data'!Q100="",'2 - 24 Hr Raw Data'!Q100=""),(F104/(E104))*100,"")</f>
        <v>#DIV/0!</v>
      </c>
      <c r="K104" s="65" t="e">
        <f ca="1">IF(AND('1 - 4 Hr Raw Data'!Q100="",'2 - 24 Hr Raw Data'!Q100=""),J104/$J$11,"")</f>
        <v>#DIV/0!</v>
      </c>
      <c r="L104" s="65" t="e">
        <f>IF(AND('1 - 4 Hr Raw Data'!Q100="",'2 - 24 Hr Raw Data'!Q100=""),(G104/(E104))*100,"")</f>
        <v>#DIV/0!</v>
      </c>
      <c r="M104" s="65" t="e">
        <f ca="1">IF(AND('1 - 4 Hr Raw Data'!Q100="",'2 - 24 Hr Raw Data'!Q100=""),L104/$L$11,"")</f>
        <v>#DIV/0!</v>
      </c>
      <c r="N104" s="65" t="e">
        <f ca="1">IF(AND('1 - 4 Hr Raw Data'!Q100="",'2 - 24 Hr Raw Data'!Q100=""),H104/$H$11,"")</f>
        <v>#DIV/0!</v>
      </c>
      <c r="O104" s="65" t="e">
        <f ca="1">IF(AND('1 - 4 Hr Raw Data'!Q100="",'2 - 24 Hr Raw Data'!Q100=""),I104/$I$11,"")</f>
        <v>#DIV/0!</v>
      </c>
      <c r="P104" s="66" t="e">
        <f>IF(AND('1 - 4 Hr Raw Data'!Q100="",'2 - 24 Hr Raw Data'!Q100=""),(E104/D104)*($S$4/1.042)*2,"")</f>
        <v>#DIV/0!</v>
      </c>
      <c r="Q104" s="67" t="e">
        <f>IF(AND('1 - 4 Hr Raw Data'!Q100="",'2 - 24 Hr Raw Data'!Q100=""),LOG(P104/S$6,2),"")</f>
        <v>#DIV/0!</v>
      </c>
      <c r="R104" s="68" t="e">
        <f ca="1">IF(AND('1 - 4 Hr Raw Data'!Q100="",'2 - 24 Hr Raw Data'!Q100=""),(P104/P$11)*100,"")</f>
        <v>#DIV/0!</v>
      </c>
      <c r="S104" s="68" t="e">
        <f ca="1">IF(AND('1 - 4 Hr Raw Data'!Q100="",'2 - 24 Hr Raw Data'!Q100=""),(P104-S$6)/(P$11-S$6)*100,"")</f>
        <v>#DIV/0!</v>
      </c>
      <c r="T104" s="69" t="e">
        <f ca="1">IF(AND('1 - 4 Hr Raw Data'!Q100="",'2 - 24 Hr Raw Data'!Q100=""),(Q104/Q$11)*100,"")</f>
        <v>#DIV/0!</v>
      </c>
      <c r="U104" s="253" t="str">
        <f>IF(AND('1 - 4 Hr Raw Data'!Q100&lt;&gt;"",'2 - 24 Hr Raw Data'!Q100=""),"4 Hour: "&amp;'1 - 4 Hr Raw Data'!Q100,IF(AND('1 - 4 Hr Raw Data'!Q100="",'2 - 24 Hr Raw Data'!Q100&lt;&gt;""),"24 Hour: "&amp;'2 - 24 Hr Raw Data'!Q100,IF(AND('1 - 4 Hr Raw Data'!Q100="",'2 - 24 Hr Raw Data'!Q100=""),"","4 Hour: "&amp;'1 - 4 Hr Raw Data'!Q100&amp;"; 24 Hour: "&amp;'2 - 24 Hr Raw Data'!Q100)))</f>
        <v/>
      </c>
      <c r="V104" s="70" t="b">
        <f t="shared" si="1"/>
        <v>0</v>
      </c>
    </row>
    <row r="105" spans="1:22" s="70" customFormat="1" ht="14" x14ac:dyDescent="0.15">
      <c r="A105" s="286" t="str">
        <f>IF('1 - 4 Hr Raw Data'!O101="","",'1 - 4 Hr Raw Data'!O101)</f>
        <v/>
      </c>
      <c r="B105" s="235"/>
      <c r="C105" s="239" t="str">
        <f>IF(A105="","",'1 - 4 Hr Raw Data'!P101)</f>
        <v/>
      </c>
      <c r="D105" s="138">
        <f>IF(AND('1 - 4 Hr Raw Data'!Q101="",'2 - 24 Hr Raw Data'!Q101=""),'1 - 4 Hr Raw Data'!B101,"")</f>
        <v>0</v>
      </c>
      <c r="E105" s="139">
        <f>IF(AND('1 - 4 Hr Raw Data'!Q101="",'2 - 24 Hr Raw Data'!Q101=""),'1 - 4 Hr Raw Data'!I101,"")</f>
        <v>0</v>
      </c>
      <c r="F105" s="64">
        <f>IF(AND('1 - 4 Hr Raw Data'!Q101="",'2 - 24 Hr Raw Data'!Q101=""),'1 - 4 Hr Raw Data'!J101,"")</f>
        <v>0</v>
      </c>
      <c r="G105" s="64">
        <f>IF(AND('1 - 4 Hr Raw Data'!Q101="",'2 - 24 Hr Raw Data'!Q101=""),'1 - 4 Hr Raw Data'!K101,"")</f>
        <v>0</v>
      </c>
      <c r="H105" s="65">
        <f>IF(AND('1 - 4 Hr Raw Data'!Q101="",'2 - 24 Hr Raw Data'!Q101=""),'1 - 4 Hr Raw Data'!L101,"")</f>
        <v>0</v>
      </c>
      <c r="I105" s="348">
        <f>IF(AND('1 - 4 Hr Raw Data'!Q101="",'2 - 24 Hr Raw Data'!Q101=""),'1 - 4 Hr Raw Data'!M101,"")</f>
        <v>0</v>
      </c>
      <c r="J105" s="194" t="e">
        <f>IF(AND('1 - 4 Hr Raw Data'!Q101="",'2 - 24 Hr Raw Data'!Q101=""),(F105/(E105))*100,"")</f>
        <v>#DIV/0!</v>
      </c>
      <c r="K105" s="65" t="e">
        <f ca="1">IF(AND('1 - 4 Hr Raw Data'!Q101="",'2 - 24 Hr Raw Data'!Q101=""),J105/$J$11,"")</f>
        <v>#DIV/0!</v>
      </c>
      <c r="L105" s="65" t="e">
        <f>IF(AND('1 - 4 Hr Raw Data'!Q101="",'2 - 24 Hr Raw Data'!Q101=""),(G105/(E105))*100,"")</f>
        <v>#DIV/0!</v>
      </c>
      <c r="M105" s="65" t="e">
        <f ca="1">IF(AND('1 - 4 Hr Raw Data'!Q101="",'2 - 24 Hr Raw Data'!Q101=""),L105/$L$11,"")</f>
        <v>#DIV/0!</v>
      </c>
      <c r="N105" s="65" t="e">
        <f ca="1">IF(AND('1 - 4 Hr Raw Data'!Q101="",'2 - 24 Hr Raw Data'!Q101=""),H105/$H$11,"")</f>
        <v>#DIV/0!</v>
      </c>
      <c r="O105" s="65" t="e">
        <f ca="1">IF(AND('1 - 4 Hr Raw Data'!Q101="",'2 - 24 Hr Raw Data'!Q101=""),I105/$I$11,"")</f>
        <v>#DIV/0!</v>
      </c>
      <c r="P105" s="66" t="e">
        <f>IF(AND('1 - 4 Hr Raw Data'!Q101="",'2 - 24 Hr Raw Data'!Q101=""),(E105/D105)*($S$4/1.042)*2,"")</f>
        <v>#DIV/0!</v>
      </c>
      <c r="Q105" s="67" t="e">
        <f>IF(AND('1 - 4 Hr Raw Data'!Q101="",'2 - 24 Hr Raw Data'!Q101=""),LOG(P105/S$6,2),"")</f>
        <v>#DIV/0!</v>
      </c>
      <c r="R105" s="68" t="e">
        <f ca="1">IF(AND('1 - 4 Hr Raw Data'!Q101="",'2 - 24 Hr Raw Data'!Q101=""),(P105/P$11)*100,"")</f>
        <v>#DIV/0!</v>
      </c>
      <c r="S105" s="68" t="e">
        <f ca="1">IF(AND('1 - 4 Hr Raw Data'!Q101="",'2 - 24 Hr Raw Data'!Q101=""),(P105-S$6)/(P$11-S$6)*100,"")</f>
        <v>#DIV/0!</v>
      </c>
      <c r="T105" s="69" t="e">
        <f ca="1">IF(AND('1 - 4 Hr Raw Data'!Q101="",'2 - 24 Hr Raw Data'!Q101=""),(Q105/Q$11)*100,"")</f>
        <v>#DIV/0!</v>
      </c>
      <c r="U105" s="253" t="str">
        <f>IF(AND('1 - 4 Hr Raw Data'!Q101&lt;&gt;"",'2 - 24 Hr Raw Data'!Q101=""),"4 Hour: "&amp;'1 - 4 Hr Raw Data'!Q101,IF(AND('1 - 4 Hr Raw Data'!Q101="",'2 - 24 Hr Raw Data'!Q101&lt;&gt;""),"24 Hour: "&amp;'2 - 24 Hr Raw Data'!Q101,IF(AND('1 - 4 Hr Raw Data'!Q101="",'2 - 24 Hr Raw Data'!Q101=""),"","4 Hour: "&amp;'1 - 4 Hr Raw Data'!Q101&amp;"; 24 Hour: "&amp;'2 - 24 Hr Raw Data'!Q101)))</f>
        <v/>
      </c>
      <c r="V105" s="70" t="b">
        <f t="shared" si="1"/>
        <v>0</v>
      </c>
    </row>
    <row r="106" spans="1:22" s="70" customFormat="1" ht="14" x14ac:dyDescent="0.15">
      <c r="A106" s="286" t="str">
        <f>IF('1 - 4 Hr Raw Data'!O102="","",'1 - 4 Hr Raw Data'!O102)</f>
        <v/>
      </c>
      <c r="B106" s="235"/>
      <c r="C106" s="239" t="str">
        <f>IF(A106="","",'1 - 4 Hr Raw Data'!P102)</f>
        <v/>
      </c>
      <c r="D106" s="138">
        <f>IF(AND('1 - 4 Hr Raw Data'!Q102="",'2 - 24 Hr Raw Data'!Q102=""),'1 - 4 Hr Raw Data'!B102,"")</f>
        <v>0</v>
      </c>
      <c r="E106" s="139">
        <f>IF(AND('1 - 4 Hr Raw Data'!Q102="",'2 - 24 Hr Raw Data'!Q102=""),'1 - 4 Hr Raw Data'!I102,"")</f>
        <v>0</v>
      </c>
      <c r="F106" s="64">
        <f>IF(AND('1 - 4 Hr Raw Data'!Q102="",'2 - 24 Hr Raw Data'!Q102=""),'1 - 4 Hr Raw Data'!J102,"")</f>
        <v>0</v>
      </c>
      <c r="G106" s="64">
        <f>IF(AND('1 - 4 Hr Raw Data'!Q102="",'2 - 24 Hr Raw Data'!Q102=""),'1 - 4 Hr Raw Data'!K102,"")</f>
        <v>0</v>
      </c>
      <c r="H106" s="65">
        <f>IF(AND('1 - 4 Hr Raw Data'!Q102="",'2 - 24 Hr Raw Data'!Q102=""),'1 - 4 Hr Raw Data'!L102,"")</f>
        <v>0</v>
      </c>
      <c r="I106" s="348">
        <f>IF(AND('1 - 4 Hr Raw Data'!Q102="",'2 - 24 Hr Raw Data'!Q102=""),'1 - 4 Hr Raw Data'!M102,"")</f>
        <v>0</v>
      </c>
      <c r="J106" s="194" t="e">
        <f>IF(AND('1 - 4 Hr Raw Data'!Q102="",'2 - 24 Hr Raw Data'!Q102=""),(F106/(E106))*100,"")</f>
        <v>#DIV/0!</v>
      </c>
      <c r="K106" s="65" t="e">
        <f ca="1">IF(AND('1 - 4 Hr Raw Data'!Q102="",'2 - 24 Hr Raw Data'!Q102=""),J106/$J$11,"")</f>
        <v>#DIV/0!</v>
      </c>
      <c r="L106" s="65" t="e">
        <f>IF(AND('1 - 4 Hr Raw Data'!Q102="",'2 - 24 Hr Raw Data'!Q102=""),(G106/(E106))*100,"")</f>
        <v>#DIV/0!</v>
      </c>
      <c r="M106" s="65" t="e">
        <f ca="1">IF(AND('1 - 4 Hr Raw Data'!Q102="",'2 - 24 Hr Raw Data'!Q102=""),L106/$L$11,"")</f>
        <v>#DIV/0!</v>
      </c>
      <c r="N106" s="65" t="e">
        <f ca="1">IF(AND('1 - 4 Hr Raw Data'!Q102="",'2 - 24 Hr Raw Data'!Q102=""),H106/$H$11,"")</f>
        <v>#DIV/0!</v>
      </c>
      <c r="O106" s="65" t="e">
        <f ca="1">IF(AND('1 - 4 Hr Raw Data'!Q102="",'2 - 24 Hr Raw Data'!Q102=""),I106/$I$11,"")</f>
        <v>#DIV/0!</v>
      </c>
      <c r="P106" s="66" t="e">
        <f>IF(AND('1 - 4 Hr Raw Data'!Q102="",'2 - 24 Hr Raw Data'!Q102=""),(E106/D106)*($S$4/1.042)*2,"")</f>
        <v>#DIV/0!</v>
      </c>
      <c r="Q106" s="67" t="e">
        <f>IF(AND('1 - 4 Hr Raw Data'!Q102="",'2 - 24 Hr Raw Data'!Q102=""),LOG(P106/S$6,2),"")</f>
        <v>#DIV/0!</v>
      </c>
      <c r="R106" s="68" t="e">
        <f ca="1">IF(AND('1 - 4 Hr Raw Data'!Q102="",'2 - 24 Hr Raw Data'!Q102=""),(P106/P$11)*100,"")</f>
        <v>#DIV/0!</v>
      </c>
      <c r="S106" s="68" t="e">
        <f ca="1">IF(AND('1 - 4 Hr Raw Data'!Q102="",'2 - 24 Hr Raw Data'!Q102=""),(P106-S$6)/(P$11-S$6)*100,"")</f>
        <v>#DIV/0!</v>
      </c>
      <c r="T106" s="69" t="e">
        <f ca="1">IF(AND('1 - 4 Hr Raw Data'!Q102="",'2 - 24 Hr Raw Data'!Q102=""),(Q106/Q$11)*100,"")</f>
        <v>#DIV/0!</v>
      </c>
      <c r="U106" s="253" t="str">
        <f>IF(AND('1 - 4 Hr Raw Data'!Q102&lt;&gt;"",'2 - 24 Hr Raw Data'!Q102=""),"4 Hour: "&amp;'1 - 4 Hr Raw Data'!Q102,IF(AND('1 - 4 Hr Raw Data'!Q102="",'2 - 24 Hr Raw Data'!Q102&lt;&gt;""),"24 Hour: "&amp;'2 - 24 Hr Raw Data'!Q102,IF(AND('1 - 4 Hr Raw Data'!Q102="",'2 - 24 Hr Raw Data'!Q102=""),"","4 Hour: "&amp;'1 - 4 Hr Raw Data'!Q102&amp;"; 24 Hour: "&amp;'2 - 24 Hr Raw Data'!Q102)))</f>
        <v/>
      </c>
      <c r="V106" s="70" t="b">
        <f t="shared" si="1"/>
        <v>0</v>
      </c>
    </row>
    <row r="107" spans="1:22" s="70" customFormat="1" ht="15" thickBot="1" x14ac:dyDescent="0.2">
      <c r="A107" s="287" t="str">
        <f>IF('1 - 4 Hr Raw Data'!O103="","",'1 - 4 Hr Raw Data'!O103)</f>
        <v/>
      </c>
      <c r="B107" s="237"/>
      <c r="C107" s="279" t="str">
        <f>IF(A107="","",'1 - 4 Hr Raw Data'!P103)</f>
        <v/>
      </c>
      <c r="D107" s="140">
        <f>IF(AND('1 - 4 Hr Raw Data'!Q103="",'2 - 24 Hr Raw Data'!Q103=""),'1 - 4 Hr Raw Data'!B103,"")</f>
        <v>0</v>
      </c>
      <c r="E107" s="141">
        <f>IF(AND('1 - 4 Hr Raw Data'!Q103="",'2 - 24 Hr Raw Data'!Q103=""),'1 - 4 Hr Raw Data'!I103,"")</f>
        <v>0</v>
      </c>
      <c r="F107" s="119">
        <f>IF(AND('1 - 4 Hr Raw Data'!Q103="",'2 - 24 Hr Raw Data'!Q103=""),'1 - 4 Hr Raw Data'!J103,"")</f>
        <v>0</v>
      </c>
      <c r="G107" s="119">
        <f>IF(AND('1 - 4 Hr Raw Data'!Q103="",'2 - 24 Hr Raw Data'!Q103=""),'1 - 4 Hr Raw Data'!K103,"")</f>
        <v>0</v>
      </c>
      <c r="H107" s="120">
        <f>IF(AND('1 - 4 Hr Raw Data'!Q103="",'2 - 24 Hr Raw Data'!Q103=""),'1 - 4 Hr Raw Data'!L103,"")</f>
        <v>0</v>
      </c>
      <c r="I107" s="349">
        <f>IF(AND('1 - 4 Hr Raw Data'!Q103="",'2 - 24 Hr Raw Data'!Q103=""),'1 - 4 Hr Raw Data'!M103,"")</f>
        <v>0</v>
      </c>
      <c r="J107" s="195" t="e">
        <f>IF(AND('1 - 4 Hr Raw Data'!Q103="",'2 - 24 Hr Raw Data'!Q103=""),(F107/(E107))*100,"")</f>
        <v>#DIV/0!</v>
      </c>
      <c r="K107" s="120" t="e">
        <f ca="1">IF(AND('1 - 4 Hr Raw Data'!Q103="",'2 - 24 Hr Raw Data'!Q103=""),J107/$J$11,"")</f>
        <v>#DIV/0!</v>
      </c>
      <c r="L107" s="120" t="e">
        <f>IF(AND('1 - 4 Hr Raw Data'!Q103="",'2 - 24 Hr Raw Data'!Q103=""),(G107/(E107))*100,"")</f>
        <v>#DIV/0!</v>
      </c>
      <c r="M107" s="120" t="e">
        <f ca="1">IF(AND('1 - 4 Hr Raw Data'!Q103="",'2 - 24 Hr Raw Data'!Q103=""),L107/$L$11,"")</f>
        <v>#DIV/0!</v>
      </c>
      <c r="N107" s="120" t="e">
        <f ca="1">IF(AND('1 - 4 Hr Raw Data'!Q103="",'2 - 24 Hr Raw Data'!Q103=""),H107/$H$11,"")</f>
        <v>#DIV/0!</v>
      </c>
      <c r="O107" s="120" t="e">
        <f ca="1">IF(AND('1 - 4 Hr Raw Data'!Q103="",'2 - 24 Hr Raw Data'!Q103=""),I107/$I$11,"")</f>
        <v>#DIV/0!</v>
      </c>
      <c r="P107" s="121" t="e">
        <f>IF(AND('1 - 4 Hr Raw Data'!Q103="",'2 - 24 Hr Raw Data'!Q103=""),(E107/D107)*($S$4/1.042)*2,"")</f>
        <v>#DIV/0!</v>
      </c>
      <c r="Q107" s="122" t="e">
        <f>IF(AND('1 - 4 Hr Raw Data'!Q103="",'2 - 24 Hr Raw Data'!Q103=""),LOG(P107/S$6,2),"")</f>
        <v>#DIV/0!</v>
      </c>
      <c r="R107" s="123" t="e">
        <f ca="1">IF(AND('1 - 4 Hr Raw Data'!Q103="",'2 - 24 Hr Raw Data'!Q103=""),(P107/P$11)*100,"")</f>
        <v>#DIV/0!</v>
      </c>
      <c r="S107" s="123" t="e">
        <f ca="1">IF(AND('1 - 4 Hr Raw Data'!Q103="",'2 - 24 Hr Raw Data'!Q103=""),(P107-S$6)/(P$11-S$6)*100,"")</f>
        <v>#DIV/0!</v>
      </c>
      <c r="T107" s="124" t="e">
        <f ca="1">IF(AND('1 - 4 Hr Raw Data'!Q103="",'2 - 24 Hr Raw Data'!Q103=""),(Q107/Q$11)*100,"")</f>
        <v>#DIV/0!</v>
      </c>
      <c r="U107" s="254" t="str">
        <f>IF(AND('1 - 4 Hr Raw Data'!Q103&lt;&gt;"",'2 - 24 Hr Raw Data'!Q103=""),"4 Hour: "&amp;'1 - 4 Hr Raw Data'!Q103,IF(AND('1 - 4 Hr Raw Data'!Q103="",'2 - 24 Hr Raw Data'!Q103&lt;&gt;""),"24 Hour: "&amp;'2 - 24 Hr Raw Data'!Q103,IF(AND('1 - 4 Hr Raw Data'!Q103="",'2 - 24 Hr Raw Data'!Q103=""),"","4 Hour: "&amp;'1 - 4 Hr Raw Data'!Q103&amp;"; 24 Hour: "&amp;'2 - 24 Hr Raw Data'!Q103)))</f>
        <v/>
      </c>
      <c r="V107" s="70" t="b">
        <f t="shared" si="1"/>
        <v>0</v>
      </c>
    </row>
    <row r="108" spans="1:22" x14ac:dyDescent="0.15">
      <c r="U108" s="255"/>
    </row>
    <row r="109" spans="1:22" x14ac:dyDescent="0.15">
      <c r="U109" s="255"/>
    </row>
    <row r="110" spans="1:22" x14ac:dyDescent="0.15">
      <c r="G110" s="72"/>
      <c r="J110" s="73"/>
      <c r="U110" s="255"/>
    </row>
    <row r="111" spans="1:22" x14ac:dyDescent="0.15">
      <c r="G111" s="77"/>
      <c r="J111" s="78"/>
    </row>
    <row r="112" spans="1:22" x14ac:dyDescent="0.15">
      <c r="G112" s="79"/>
      <c r="J112" s="80"/>
      <c r="K112" s="81"/>
      <c r="L112" s="81"/>
      <c r="M112" s="81"/>
      <c r="N112" s="81"/>
      <c r="O112" s="81"/>
      <c r="P112" s="82"/>
      <c r="Q112" s="81"/>
    </row>
    <row r="113" spans="1:21" x14ac:dyDescent="0.15">
      <c r="J113" s="80"/>
      <c r="K113" s="81"/>
      <c r="L113" s="81"/>
      <c r="M113" s="81"/>
      <c r="N113" s="81"/>
      <c r="O113" s="81"/>
      <c r="P113" s="82"/>
      <c r="Q113" s="81"/>
    </row>
    <row r="118" spans="1:21" s="84" customFormat="1" x14ac:dyDescent="0.15">
      <c r="A118" s="289"/>
      <c r="B118" s="83"/>
      <c r="C118" s="241"/>
      <c r="H118" s="86"/>
      <c r="I118" s="86"/>
      <c r="J118" s="85"/>
      <c r="K118" s="86"/>
      <c r="L118" s="86"/>
      <c r="M118" s="86"/>
      <c r="N118" s="86"/>
      <c r="O118" s="86"/>
      <c r="P118" s="87"/>
      <c r="Q118" s="86"/>
      <c r="R118" s="88"/>
      <c r="S118" s="88"/>
      <c r="T118" s="88"/>
      <c r="U118" s="196"/>
    </row>
    <row r="120" spans="1:21" x14ac:dyDescent="0.15">
      <c r="E120" s="76"/>
    </row>
  </sheetData>
  <sheetProtection formatCells="0" formatColumns="0" formatRows="0"/>
  <mergeCells count="16">
    <mergeCell ref="A1:B6"/>
    <mergeCell ref="S4:T4"/>
    <mergeCell ref="S5:T5"/>
    <mergeCell ref="S6:T6"/>
    <mergeCell ref="U7:U11"/>
    <mergeCell ref="B7:B10"/>
    <mergeCell ref="A7:A10"/>
    <mergeCell ref="C7:C10"/>
    <mergeCell ref="A11:C11"/>
    <mergeCell ref="D7:I7"/>
    <mergeCell ref="D8:D10"/>
    <mergeCell ref="E8:I8"/>
    <mergeCell ref="E9:G9"/>
    <mergeCell ref="H9:I9"/>
    <mergeCell ref="J7:T7"/>
    <mergeCell ref="J9:T9"/>
  </mergeCells>
  <phoneticPr fontId="7" type="noConversion"/>
  <conditionalFormatting sqref="B12:B107">
    <cfRule type="notContainsBlanks" dxfId="17" priority="11">
      <formula>LEN(TRIM(B12))&gt;0</formula>
    </cfRule>
  </conditionalFormatting>
  <conditionalFormatting sqref="A12:T107">
    <cfRule type="expression" dxfId="16" priority="1">
      <formula>$V12=TRUE</formula>
    </cfRule>
    <cfRule type="expression" dxfId="15" priority="3">
      <formula>$U12&lt;&gt;""</formula>
    </cfRule>
  </conditionalFormatting>
  <conditionalFormatting sqref="S4:S6">
    <cfRule type="notContainsBlanks" dxfId="14" priority="9">
      <formula>LEN(TRIM(S4))&gt;0</formula>
    </cfRule>
  </conditionalFormatting>
  <conditionalFormatting sqref="M5:M6">
    <cfRule type="notContainsBlanks" dxfId="13" priority="8">
      <formula>LEN(TRIM(M5))&gt;0</formula>
    </cfRule>
  </conditionalFormatting>
  <conditionalFormatting sqref="G3:G6">
    <cfRule type="notContainsBlanks" dxfId="12" priority="4">
      <formula>LEN(TRIM(G3))&gt;0</formula>
    </cfRule>
  </conditionalFormatting>
  <pageMargins left="0.5" right="0.5" top="1" bottom="1" header="0.5" footer="0.3"/>
  <pageSetup scale="44" firstPageNumber="23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7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V115"/>
  <sheetViews>
    <sheetView view="pageBreakPreview" zoomScaleNormal="100" zoomScaleSheetLayoutView="100" workbookViewId="0">
      <pane xSplit="2" ySplit="11" topLeftCell="C12" activePane="bottomRight" state="frozen"/>
      <selection activeCell="A9" sqref="A9"/>
      <selection pane="topRight" activeCell="A9" sqref="A9"/>
      <selection pane="bottomLeft" activeCell="A9" sqref="A9"/>
      <selection pane="bottomRight" sqref="A1:B6"/>
    </sheetView>
  </sheetViews>
  <sheetFormatPr baseColWidth="10" defaultColWidth="10.6640625" defaultRowHeight="13" x14ac:dyDescent="0.15"/>
  <cols>
    <col min="1" max="1" width="25.5" style="292" customWidth="1"/>
    <col min="2" max="2" width="15.83203125" style="198" customWidth="1"/>
    <col min="3" max="3" width="9.33203125" style="250" customWidth="1"/>
    <col min="4" max="5" width="8.83203125" style="20" customWidth="1"/>
    <col min="6" max="6" width="10.33203125" style="20" customWidth="1"/>
    <col min="7" max="7" width="10.83203125" style="20" customWidth="1"/>
    <col min="8" max="8" width="7.6640625" style="357" customWidth="1"/>
    <col min="9" max="9" width="7.5" style="357" customWidth="1"/>
    <col min="10" max="10" width="9.6640625" style="20" customWidth="1"/>
    <col min="11" max="11" width="10.83203125" style="20" customWidth="1"/>
    <col min="12" max="12" width="10.6640625" style="20" customWidth="1"/>
    <col min="13" max="13" width="10.5" style="20" customWidth="1"/>
    <col min="14" max="14" width="8.6640625" style="20" customWidth="1"/>
    <col min="15" max="15" width="7.5" style="20" customWidth="1"/>
    <col min="16" max="16" width="10.6640625" style="20" bestFit="1" customWidth="1"/>
    <col min="17" max="17" width="11" style="20" customWidth="1"/>
    <col min="18" max="18" width="8.5" style="20" customWidth="1"/>
    <col min="19" max="19" width="8.83203125" style="20" customWidth="1"/>
    <col min="20" max="20" width="9.5" style="20" customWidth="1"/>
    <col min="21" max="21" width="31" style="196" customWidth="1"/>
    <col min="22" max="22" width="7.6640625" style="16" hidden="1" customWidth="1"/>
    <col min="23" max="16384" width="10.6640625" style="16"/>
  </cols>
  <sheetData>
    <row r="1" spans="1:22" s="4" customFormat="1" ht="40" customHeight="1" x14ac:dyDescent="0.35">
      <c r="A1" s="391" t="s">
        <v>41</v>
      </c>
      <c r="B1" s="391"/>
      <c r="C1" s="231"/>
      <c r="D1" s="147"/>
      <c r="E1" s="147"/>
      <c r="F1" s="147"/>
      <c r="G1" s="147"/>
      <c r="H1" s="341"/>
      <c r="I1" s="341"/>
      <c r="J1" s="18"/>
      <c r="K1" s="18"/>
      <c r="L1" s="18"/>
      <c r="M1" s="19"/>
      <c r="N1" s="18"/>
      <c r="O1" s="19"/>
      <c r="P1" s="18"/>
      <c r="Q1" s="18"/>
      <c r="R1" s="19"/>
      <c r="S1" s="19"/>
      <c r="T1" s="19"/>
      <c r="U1" s="251"/>
    </row>
    <row r="2" spans="1:22" s="4" customFormat="1" ht="14" customHeight="1" x14ac:dyDescent="0.15">
      <c r="A2" s="391"/>
      <c r="B2" s="391"/>
      <c r="C2" s="232"/>
      <c r="D2" s="55"/>
      <c r="E2" s="56"/>
      <c r="F2" s="54"/>
      <c r="G2" s="54"/>
      <c r="H2" s="310"/>
      <c r="I2" s="310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51"/>
    </row>
    <row r="3" spans="1:22" s="6" customFormat="1" ht="14" customHeight="1" x14ac:dyDescent="0.15">
      <c r="A3" s="391"/>
      <c r="B3" s="391"/>
      <c r="C3" s="242" t="s">
        <v>47</v>
      </c>
      <c r="D3" s="243"/>
      <c r="E3" s="243"/>
      <c r="F3" s="244"/>
      <c r="G3" s="233">
        <f>'3 - 4 Hr Calc Data'!G3</f>
        <v>0</v>
      </c>
      <c r="H3" s="342"/>
      <c r="I3" s="342"/>
      <c r="O3" s="2"/>
      <c r="U3" s="252"/>
    </row>
    <row r="4" spans="1:22" s="6" customFormat="1" ht="14" x14ac:dyDescent="0.15">
      <c r="A4" s="391"/>
      <c r="B4" s="391"/>
      <c r="C4" s="242" t="s">
        <v>48</v>
      </c>
      <c r="D4" s="243"/>
      <c r="E4" s="243"/>
      <c r="F4" s="244"/>
      <c r="G4" s="233">
        <f>'3 - 4 Hr Calc Data'!G4</f>
        <v>0</v>
      </c>
      <c r="H4" s="342"/>
      <c r="I4" s="342"/>
      <c r="N4" s="455" t="s">
        <v>52</v>
      </c>
      <c r="O4" s="456"/>
      <c r="P4" s="456"/>
      <c r="Q4" s="456"/>
      <c r="R4" s="457"/>
      <c r="S4" s="453">
        <f>'3 - 4 Hr Calc Data'!S4:T4</f>
        <v>0</v>
      </c>
      <c r="T4" s="454"/>
      <c r="U4" s="252"/>
    </row>
    <row r="5" spans="1:22" s="6" customFormat="1" ht="14" x14ac:dyDescent="0.15">
      <c r="A5" s="391"/>
      <c r="B5" s="391"/>
      <c r="C5" s="242" t="s">
        <v>58</v>
      </c>
      <c r="D5" s="243"/>
      <c r="E5" s="243"/>
      <c r="F5" s="244"/>
      <c r="G5" s="233">
        <f>'3 - 4 Hr Calc Data'!G5</f>
        <v>0</v>
      </c>
      <c r="H5" s="343" t="s">
        <v>59</v>
      </c>
      <c r="I5" s="344"/>
      <c r="J5" s="248"/>
      <c r="K5" s="248"/>
      <c r="L5" s="248"/>
      <c r="M5" s="25">
        <f>'3 - 4 Hr Calc Data'!M5</f>
        <v>0</v>
      </c>
      <c r="N5" s="455" t="s">
        <v>53</v>
      </c>
      <c r="O5" s="456"/>
      <c r="P5" s="456"/>
      <c r="Q5" s="456"/>
      <c r="R5" s="457"/>
      <c r="S5" s="453">
        <f>'3 - 4 Hr Calc Data'!S5:T5</f>
        <v>0</v>
      </c>
      <c r="T5" s="454"/>
      <c r="U5" s="252"/>
    </row>
    <row r="6" spans="1:22" s="6" customFormat="1" ht="14" x14ac:dyDescent="0.15">
      <c r="A6" s="452"/>
      <c r="B6" s="452"/>
      <c r="C6" s="256" t="s">
        <v>60</v>
      </c>
      <c r="D6" s="257"/>
      <c r="E6" s="257"/>
      <c r="F6" s="258"/>
      <c r="G6" s="259">
        <f>'3 - 4 Hr Calc Data'!G6</f>
        <v>0</v>
      </c>
      <c r="H6" s="350" t="s">
        <v>61</v>
      </c>
      <c r="I6" s="351"/>
      <c r="J6" s="260"/>
      <c r="K6" s="260"/>
      <c r="L6" s="260"/>
      <c r="M6" s="261">
        <f>'3 - 4 Hr Calc Data'!M6</f>
        <v>0</v>
      </c>
      <c r="N6" s="458" t="s">
        <v>50</v>
      </c>
      <c r="O6" s="459"/>
      <c r="P6" s="459"/>
      <c r="Q6" s="459"/>
      <c r="R6" s="460"/>
      <c r="S6" s="453">
        <f>'3 - 4 Hr Calc Data'!S6:T6</f>
        <v>0</v>
      </c>
      <c r="T6" s="454"/>
      <c r="U6" s="252"/>
    </row>
    <row r="7" spans="1:22" s="4" customFormat="1" ht="13" customHeight="1" x14ac:dyDescent="0.15">
      <c r="A7" s="435" t="s">
        <v>57</v>
      </c>
      <c r="B7" s="436" t="s">
        <v>63</v>
      </c>
      <c r="C7" s="448" t="s">
        <v>29</v>
      </c>
      <c r="D7" s="437" t="s">
        <v>17</v>
      </c>
      <c r="E7" s="438"/>
      <c r="F7" s="438"/>
      <c r="G7" s="438"/>
      <c r="H7" s="438"/>
      <c r="I7" s="439"/>
      <c r="J7" s="440" t="s">
        <v>16</v>
      </c>
      <c r="K7" s="441"/>
      <c r="L7" s="441"/>
      <c r="M7" s="441"/>
      <c r="N7" s="441"/>
      <c r="O7" s="441"/>
      <c r="P7" s="441"/>
      <c r="Q7" s="441"/>
      <c r="R7" s="441"/>
      <c r="S7" s="441"/>
      <c r="T7" s="442"/>
      <c r="U7" s="432" t="s">
        <v>56</v>
      </c>
    </row>
    <row r="8" spans="1:22" s="8" customFormat="1" ht="13" customHeight="1" x14ac:dyDescent="0.15">
      <c r="A8" s="404"/>
      <c r="B8" s="401"/>
      <c r="C8" s="407"/>
      <c r="D8" s="415" t="s">
        <v>35</v>
      </c>
      <c r="E8" s="418" t="s">
        <v>23</v>
      </c>
      <c r="F8" s="419"/>
      <c r="G8" s="419"/>
      <c r="H8" s="419"/>
      <c r="I8" s="420"/>
      <c r="J8" s="443"/>
      <c r="K8" s="444"/>
      <c r="L8" s="444"/>
      <c r="M8" s="444"/>
      <c r="N8" s="444"/>
      <c r="O8" s="444"/>
      <c r="P8" s="444"/>
      <c r="Q8" s="444"/>
      <c r="R8" s="444"/>
      <c r="S8" s="444"/>
      <c r="T8" s="445"/>
      <c r="U8" s="398"/>
    </row>
    <row r="9" spans="1:22" s="8" customFormat="1" ht="27" customHeight="1" x14ac:dyDescent="0.15">
      <c r="A9" s="404"/>
      <c r="B9" s="401"/>
      <c r="C9" s="407"/>
      <c r="D9" s="416"/>
      <c r="E9" s="421" t="s">
        <v>30</v>
      </c>
      <c r="F9" s="422"/>
      <c r="G9" s="423"/>
      <c r="H9" s="424" t="s">
        <v>21</v>
      </c>
      <c r="I9" s="425"/>
      <c r="J9" s="446" t="s">
        <v>40</v>
      </c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398"/>
    </row>
    <row r="10" spans="1:22" s="10" customFormat="1" ht="57" thickBot="1" x14ac:dyDescent="0.2">
      <c r="A10" s="405"/>
      <c r="B10" s="402"/>
      <c r="C10" s="408"/>
      <c r="D10" s="417"/>
      <c r="E10" s="223" t="s">
        <v>25</v>
      </c>
      <c r="F10" s="223" t="s">
        <v>31</v>
      </c>
      <c r="G10" s="223" t="s">
        <v>24</v>
      </c>
      <c r="H10" s="191" t="s">
        <v>26</v>
      </c>
      <c r="I10" s="345" t="s">
        <v>27</v>
      </c>
      <c r="J10" s="17" t="s">
        <v>0</v>
      </c>
      <c r="K10" s="12" t="s">
        <v>6</v>
      </c>
      <c r="L10" s="12" t="s">
        <v>3</v>
      </c>
      <c r="M10" s="188" t="s">
        <v>8</v>
      </c>
      <c r="N10" s="12" t="s">
        <v>1</v>
      </c>
      <c r="O10" s="12" t="s">
        <v>7</v>
      </c>
      <c r="P10" s="13" t="s">
        <v>5</v>
      </c>
      <c r="Q10" s="12" t="s">
        <v>4</v>
      </c>
      <c r="R10" s="14" t="s">
        <v>13</v>
      </c>
      <c r="S10" s="14" t="s">
        <v>14</v>
      </c>
      <c r="T10" s="146" t="s">
        <v>15</v>
      </c>
      <c r="U10" s="398"/>
    </row>
    <row r="11" spans="1:22" s="15" customFormat="1" ht="13" customHeight="1" thickBot="1" x14ac:dyDescent="0.2">
      <c r="A11" s="449" t="s">
        <v>46</v>
      </c>
      <c r="B11" s="450"/>
      <c r="C11" s="451"/>
      <c r="D11" s="271" t="e">
        <f ca="1">AVERAGE(INDIRECT("d"&amp;G3&amp;":d"&amp;G4))</f>
        <v>#REF!</v>
      </c>
      <c r="E11" s="272" t="e">
        <f ca="1">AVERAGE(INDIRECT("e"&amp;G3&amp;":e"&amp;G4))</f>
        <v>#REF!</v>
      </c>
      <c r="F11" s="273" t="e">
        <f ca="1">AVERAGE(INDIRECT("f"&amp;G3&amp;":f"&amp;G4))</f>
        <v>#REF!</v>
      </c>
      <c r="G11" s="273" t="e">
        <f ca="1">AVERAGE(INDIRECT("g"&amp;G3&amp;":g"&amp;G4))</f>
        <v>#REF!</v>
      </c>
      <c r="H11" s="352" t="e">
        <f ca="1">AVERAGE(INDIRECT("h"&amp;G3&amp;":h"&amp;G4))</f>
        <v>#REF!</v>
      </c>
      <c r="I11" s="353" t="e">
        <f ca="1">AVERAGE(INDIRECT("i"&amp;G3&amp;":i"&amp;G4))</f>
        <v>#REF!</v>
      </c>
      <c r="J11" s="274" t="e">
        <f ca="1">AVERAGE(INDIRECT("j"&amp;G3&amp;":j"&amp;G4))</f>
        <v>#REF!</v>
      </c>
      <c r="K11" s="275" t="e">
        <f ca="1">AVERAGE(INDIRECT("k"&amp;G3&amp;":k"&amp;G4))</f>
        <v>#REF!</v>
      </c>
      <c r="L11" s="275" t="e">
        <f ca="1">AVERAGE(INDIRECT("l"&amp;G3&amp;":l"&amp;G4))</f>
        <v>#REF!</v>
      </c>
      <c r="M11" s="187" t="e">
        <f ca="1">AVERAGE(INDIRECT("m"&amp;G3&amp;":m"&amp;G4))</f>
        <v>#REF!</v>
      </c>
      <c r="N11" s="275" t="e">
        <f ca="1">AVERAGE(INDIRECT("n"&amp;G3&amp;":n"&amp;G4))</f>
        <v>#REF!</v>
      </c>
      <c r="O11" s="275" t="e">
        <f ca="1">AVERAGE(INDIRECT("o"&amp;G3&amp;":o"&amp;G4))</f>
        <v>#REF!</v>
      </c>
      <c r="P11" s="276" t="e">
        <f ca="1">AVERAGE(INDIRECT("p"&amp;G3&amp;":p"&amp;G4))</f>
        <v>#REF!</v>
      </c>
      <c r="Q11" s="275" t="e">
        <f ca="1">AVERAGE(INDIRECT("q"&amp;G3&amp;":q"&amp;G4))</f>
        <v>#REF!</v>
      </c>
      <c r="R11" s="277" t="e">
        <f ca="1">AVERAGE(INDIRECT("r"&amp;G3&amp;":r"&amp;G4))</f>
        <v>#REF!</v>
      </c>
      <c r="S11" s="277" t="e">
        <f ca="1">AVERAGE(INDIRECT("s"&amp;G3&amp;":s"&amp;G4))</f>
        <v>#REF!</v>
      </c>
      <c r="T11" s="278" t="e">
        <f ca="1">AVERAGE(INDIRECT("t"&amp;G3&amp;":t"&amp;G4))</f>
        <v>#REF!</v>
      </c>
      <c r="U11" s="433"/>
    </row>
    <row r="12" spans="1:22" ht="14" x14ac:dyDescent="0.15">
      <c r="A12" s="290" t="str">
        <f>IF('2 - 24 Hr Raw Data'!O8="","",'2 - 24 Hr Raw Data'!O8)</f>
        <v/>
      </c>
      <c r="B12" s="262" t="str">
        <f>IF(A12="","",'3 - 4 Hr Calc Data'!B12)</f>
        <v/>
      </c>
      <c r="C12" s="249" t="str">
        <f>IF(A12="","",'2 - 24 Hr Raw Data'!P8)</f>
        <v/>
      </c>
      <c r="D12" s="263">
        <f>IF(AND('1 - 4 Hr Raw Data'!Q8="",'2 - 24 Hr Raw Data'!Q8=""),'2 - 24 Hr Raw Data'!B8,"")</f>
        <v>0</v>
      </c>
      <c r="E12" s="264">
        <f>IF(AND('1 - 4 Hr Raw Data'!Q8="",'2 - 24 Hr Raw Data'!Q8=""),'2 - 24 Hr Raw Data'!I8,"")</f>
        <v>0</v>
      </c>
      <c r="F12" s="265">
        <f>IF(AND('1 - 4 Hr Raw Data'!Q8="",'2 - 24 Hr Raw Data'!Q8=""),'2 - 24 Hr Raw Data'!J8,"")</f>
        <v>0</v>
      </c>
      <c r="G12" s="265">
        <f>IF(AND('1 - 4 Hr Raw Data'!Q8="",'2 - 24 Hr Raw Data'!Q8=""),'2 - 24 Hr Raw Data'!K8,"")</f>
        <v>0</v>
      </c>
      <c r="H12" s="186">
        <f>IF(AND('1 - 4 Hr Raw Data'!Q8="",'2 - 24 Hr Raw Data'!Q8=""),'2 - 24 Hr Raw Data'!L8,"")</f>
        <v>0</v>
      </c>
      <c r="I12" s="354">
        <f>IF(AND('1 - 4 Hr Raw Data'!Q8="",'2 - 24 Hr Raw Data'!Q8=""),'2 - 24 Hr Raw Data'!M8,"")</f>
        <v>0</v>
      </c>
      <c r="J12" s="266" t="e">
        <f>IF(AND('1 - 4 Hr Raw Data'!Q8="",'2 - 24 Hr Raw Data'!Q8=""),(F12/(E12))*100,"")</f>
        <v>#DIV/0!</v>
      </c>
      <c r="K12" s="186" t="e">
        <f ca="1">IF(AND('1 - 4 Hr Raw Data'!Q8="",'2 - 24 Hr Raw Data'!Q8=""),J12/$J$11,"")</f>
        <v>#DIV/0!</v>
      </c>
      <c r="L12" s="267" t="e">
        <f>IF(AND('1 - 4 Hr Raw Data'!Q8="",'2 - 24 Hr Raw Data'!Q8=""),(G12/(E12))*100,"")</f>
        <v>#DIV/0!</v>
      </c>
      <c r="M12" s="186" t="e">
        <f ca="1">IF(AND('1 - 4 Hr Raw Data'!Q8="",'2 - 24 Hr Raw Data'!Q8=""),L12/$L$11,"")</f>
        <v>#DIV/0!</v>
      </c>
      <c r="N12" s="266" t="e">
        <f ca="1">IF(AND('1 - 4 Hr Raw Data'!Q8="",'2 - 24 Hr Raw Data'!Q8=""),H12/$H$11,"")</f>
        <v>#REF!</v>
      </c>
      <c r="O12" s="186" t="e">
        <f ca="1">IF(AND('1 - 4 Hr Raw Data'!Q8="",'2 - 24 Hr Raw Data'!Q8=""),I12/$I$11,"")</f>
        <v>#REF!</v>
      </c>
      <c r="P12" s="264" t="e">
        <f>IF(AND('1 - 4 Hr Raw Data'!Q8="",'2 - 24 Hr Raw Data'!Q8=""),(E12/D12)*($S$4/1.042)*2,"")</f>
        <v>#DIV/0!</v>
      </c>
      <c r="Q12" s="186" t="e">
        <f>IF(AND('1 - 4 Hr Raw Data'!Q8="",'2 - 24 Hr Raw Data'!Q8=""),LOG(P12/S$6,2),"")</f>
        <v>#DIV/0!</v>
      </c>
      <c r="R12" s="268" t="e">
        <f ca="1">IF(AND('1 - 4 Hr Raw Data'!Q8="",'2 - 24 Hr Raw Data'!Q8=""),(P12/P$11)*100,"")</f>
        <v>#DIV/0!</v>
      </c>
      <c r="S12" s="268" t="e">
        <f ca="1">IF(AND('1 - 4 Hr Raw Data'!Q8="",'2 - 24 Hr Raw Data'!Q8=""),(P12-S$6)/(P$11-S$6)*100,"")</f>
        <v>#DIV/0!</v>
      </c>
      <c r="T12" s="269" t="e">
        <f ca="1">IF(AND('1 - 4 Hr Raw Data'!Q8="",'2 - 24 Hr Raw Data'!Q8=""),(Q12/Q$11)*100,"")</f>
        <v>#DIV/0!</v>
      </c>
      <c r="U12" s="270" t="e">
        <f ca="1">IF(R12&lt;20,"% RNC less than 20 %",IF(AND('1 - 4 Hr Raw Data'!Q8&lt;&gt;"",'2 - 24 Hr Raw Data'!Q8=""),"4 Hour: "&amp;'1 - 4 Hr Raw Data'!Q8,IF(AND('1 - 4 Hr Raw Data'!Q8="",'2 - 24 Hr Raw Data'!Q8&lt;&gt;""),"24 Hour: "&amp;'2 - 24 Hr Raw Data'!Q8,IF(AND('1 - 4 Hr Raw Data'!Q8="",'2 - 24 Hr Raw Data'!Q8=""),"","4 Hour: "&amp;'1 - 4 Hr Raw Data'!Q8&amp;"; 24 Hour: "&amp;'2 - 24 Hr Raw Data'!Q8))))</f>
        <v>#DIV/0!</v>
      </c>
      <c r="V12" s="16" t="b">
        <f ca="1">OR(ISNUMBER(SEARCH("well not plated",$U12)),ISNUMBER(SEARCH("well not analyzed",$U12)))</f>
        <v>0</v>
      </c>
    </row>
    <row r="13" spans="1:22" ht="14" x14ac:dyDescent="0.15">
      <c r="A13" s="291" t="str">
        <f>IF('2 - 24 Hr Raw Data'!O9="","",'2 - 24 Hr Raw Data'!O9)</f>
        <v/>
      </c>
      <c r="B13" s="197" t="str">
        <f>IF(A13="","",'3 - 4 Hr Calc Data'!B13)</f>
        <v/>
      </c>
      <c r="C13" s="249" t="str">
        <f>IF(A13="","",'2 - 24 Hr Raw Data'!P9)</f>
        <v/>
      </c>
      <c r="D13" s="142">
        <f>IF(AND('1 - 4 Hr Raw Data'!Q9="",'2 - 24 Hr Raw Data'!Q9=""),'2 - 24 Hr Raw Data'!B9,"")</f>
        <v>0</v>
      </c>
      <c r="E13" s="128">
        <f>IF(AND('1 - 4 Hr Raw Data'!Q9="",'2 - 24 Hr Raw Data'!Q9=""),'2 - 24 Hr Raw Data'!I9,"")</f>
        <v>0</v>
      </c>
      <c r="F13" s="126">
        <f>IF(AND('1 - 4 Hr Raw Data'!Q9="",'2 - 24 Hr Raw Data'!Q9=""),'2 - 24 Hr Raw Data'!J9,"")</f>
        <v>0</v>
      </c>
      <c r="G13" s="126">
        <f>IF(AND('1 - 4 Hr Raw Data'!Q9="",'2 - 24 Hr Raw Data'!Q9=""),'2 - 24 Hr Raw Data'!K9,"")</f>
        <v>0</v>
      </c>
      <c r="H13" s="127">
        <f>IF(AND('1 - 4 Hr Raw Data'!Q9="",'2 - 24 Hr Raw Data'!Q9=""),'2 - 24 Hr Raw Data'!L9,"")</f>
        <v>0</v>
      </c>
      <c r="I13" s="355">
        <f>IF(AND('1 - 4 Hr Raw Data'!Q9="",'2 - 24 Hr Raw Data'!Q9=""),'2 - 24 Hr Raw Data'!M9,"")</f>
        <v>0</v>
      </c>
      <c r="J13" s="184" t="e">
        <f>IF(AND('1 - 4 Hr Raw Data'!Q9="",'2 - 24 Hr Raw Data'!Q9=""),(F13/(E13))*100,"")</f>
        <v>#DIV/0!</v>
      </c>
      <c r="K13" s="127" t="e">
        <f ca="1">IF(AND('1 - 4 Hr Raw Data'!Q9="",'2 - 24 Hr Raw Data'!Q9=""),J13/$J$11,"")</f>
        <v>#DIV/0!</v>
      </c>
      <c r="L13" s="182" t="e">
        <f>IF(AND('1 - 4 Hr Raw Data'!Q9="",'2 - 24 Hr Raw Data'!Q9=""),(G13/(E13))*100,"")</f>
        <v>#DIV/0!</v>
      </c>
      <c r="M13" s="127" t="e">
        <f ca="1">IF(AND('1 - 4 Hr Raw Data'!Q9="",'2 - 24 Hr Raw Data'!Q9=""),L13/$L$11,"")</f>
        <v>#DIV/0!</v>
      </c>
      <c r="N13" s="184" t="e">
        <f ca="1">IF(AND('1 - 4 Hr Raw Data'!Q9="",'2 - 24 Hr Raw Data'!Q9=""),H13/$H$11,"")</f>
        <v>#REF!</v>
      </c>
      <c r="O13" s="127" t="e">
        <f ca="1">IF(AND('1 - 4 Hr Raw Data'!Q9="",'2 - 24 Hr Raw Data'!Q9=""),I13/$I$11,"")</f>
        <v>#REF!</v>
      </c>
      <c r="P13" s="128" t="e">
        <f>IF(AND('1 - 4 Hr Raw Data'!Q9="",'2 - 24 Hr Raw Data'!Q9=""),(E13/D13)*($S$4/1.042)*2,"")</f>
        <v>#DIV/0!</v>
      </c>
      <c r="Q13" s="127" t="e">
        <f>IF(AND('1 - 4 Hr Raw Data'!Q9="",'2 - 24 Hr Raw Data'!Q9=""),LOG(P13/S$6,2),"")</f>
        <v>#DIV/0!</v>
      </c>
      <c r="R13" s="129" t="e">
        <f ca="1">IF(AND('1 - 4 Hr Raw Data'!Q9="",'2 - 24 Hr Raw Data'!Q9=""),(P13/P$11)*100,"")</f>
        <v>#DIV/0!</v>
      </c>
      <c r="S13" s="129" t="e">
        <f ca="1">IF(AND('1 - 4 Hr Raw Data'!Q9="",'2 - 24 Hr Raw Data'!Q9=""),(P13-S$6)/(P$11-S$6)*100,"")</f>
        <v>#DIV/0!</v>
      </c>
      <c r="T13" s="144" t="e">
        <f ca="1">IF(AND('1 - 4 Hr Raw Data'!Q9="",'2 - 24 Hr Raw Data'!Q9=""),(Q13/Q$11)*100,"")</f>
        <v>#DIV/0!</v>
      </c>
      <c r="U13" s="253" t="e">
        <f ca="1">IF(R13&lt;20,"% RNC less than 20 %",IF(AND('1 - 4 Hr Raw Data'!Q9&lt;&gt;"",'2 - 24 Hr Raw Data'!Q9=""),"4 Hour: "&amp;'1 - 4 Hr Raw Data'!Q9,IF(AND('1 - 4 Hr Raw Data'!Q9="",'2 - 24 Hr Raw Data'!Q9&lt;&gt;""),"24 Hour: "&amp;'2 - 24 Hr Raw Data'!Q9,IF(AND('1 - 4 Hr Raw Data'!Q9="",'2 - 24 Hr Raw Data'!Q9=""),"","4 Hour: "&amp;'1 - 4 Hr Raw Data'!Q9&amp;"; 24 Hour: "&amp;'2 - 24 Hr Raw Data'!Q9))))</f>
        <v>#DIV/0!</v>
      </c>
      <c r="V13" s="16" t="b">
        <f t="shared" ref="V13:V76" ca="1" si="0">OR(ISNUMBER(SEARCH("well not plated",$U13)),ISNUMBER(SEARCH("well not analyzed",$U13)))</f>
        <v>0</v>
      </c>
    </row>
    <row r="14" spans="1:22" ht="13" customHeight="1" x14ac:dyDescent="0.15">
      <c r="A14" s="291" t="str">
        <f>IF('2 - 24 Hr Raw Data'!O10="","",'2 - 24 Hr Raw Data'!O10)</f>
        <v/>
      </c>
      <c r="B14" s="197" t="str">
        <f>IF(A14="","",'3 - 4 Hr Calc Data'!B14)</f>
        <v/>
      </c>
      <c r="C14" s="249" t="str">
        <f>IF(A14="","",'2 - 24 Hr Raw Data'!P10)</f>
        <v/>
      </c>
      <c r="D14" s="142">
        <f>IF(AND('1 - 4 Hr Raw Data'!Q10="",'2 - 24 Hr Raw Data'!Q10=""),'2 - 24 Hr Raw Data'!B10,"")</f>
        <v>0</v>
      </c>
      <c r="E14" s="128">
        <f>IF(AND('1 - 4 Hr Raw Data'!Q10="",'2 - 24 Hr Raw Data'!Q10=""),'2 - 24 Hr Raw Data'!I10,"")</f>
        <v>0</v>
      </c>
      <c r="F14" s="126">
        <f>IF(AND('1 - 4 Hr Raw Data'!Q10="",'2 - 24 Hr Raw Data'!Q10=""),'2 - 24 Hr Raw Data'!J10,"")</f>
        <v>0</v>
      </c>
      <c r="G14" s="126">
        <f>IF(AND('1 - 4 Hr Raw Data'!Q10="",'2 - 24 Hr Raw Data'!Q10=""),'2 - 24 Hr Raw Data'!K10,"")</f>
        <v>0</v>
      </c>
      <c r="H14" s="127">
        <f>IF(AND('1 - 4 Hr Raw Data'!Q10="",'2 - 24 Hr Raw Data'!Q10=""),'2 - 24 Hr Raw Data'!L10,"")</f>
        <v>0</v>
      </c>
      <c r="I14" s="355">
        <f>IF(AND('1 - 4 Hr Raw Data'!Q10="",'2 - 24 Hr Raw Data'!Q10=""),'2 - 24 Hr Raw Data'!M10,"")</f>
        <v>0</v>
      </c>
      <c r="J14" s="184" t="e">
        <f>IF(AND('1 - 4 Hr Raw Data'!Q10="",'2 - 24 Hr Raw Data'!Q10=""),(F14/(E14))*100,"")</f>
        <v>#DIV/0!</v>
      </c>
      <c r="K14" s="127" t="e">
        <f ca="1">IF(AND('1 - 4 Hr Raw Data'!Q10="",'2 - 24 Hr Raw Data'!Q10=""),J14/$J$11,"")</f>
        <v>#DIV/0!</v>
      </c>
      <c r="L14" s="182" t="e">
        <f>IF(AND('1 - 4 Hr Raw Data'!Q10="",'2 - 24 Hr Raw Data'!Q10=""),(G14/(E14))*100,"")</f>
        <v>#DIV/0!</v>
      </c>
      <c r="M14" s="127" t="e">
        <f ca="1">IF(AND('1 - 4 Hr Raw Data'!Q10="",'2 - 24 Hr Raw Data'!Q10=""),L14/$L$11,"")</f>
        <v>#DIV/0!</v>
      </c>
      <c r="N14" s="184" t="e">
        <f ca="1">IF(AND('1 - 4 Hr Raw Data'!Q10="",'2 - 24 Hr Raw Data'!Q10=""),H14/$H$11,"")</f>
        <v>#REF!</v>
      </c>
      <c r="O14" s="127" t="e">
        <f ca="1">IF(AND('1 - 4 Hr Raw Data'!Q10="",'2 - 24 Hr Raw Data'!Q10=""),I14/$I$11,"")</f>
        <v>#REF!</v>
      </c>
      <c r="P14" s="128" t="e">
        <f>IF(AND('1 - 4 Hr Raw Data'!Q10="",'2 - 24 Hr Raw Data'!Q10=""),(E14/D14)*($S$4/1.042)*2,"")</f>
        <v>#DIV/0!</v>
      </c>
      <c r="Q14" s="127" t="e">
        <f>IF(AND('1 - 4 Hr Raw Data'!Q10="",'2 - 24 Hr Raw Data'!Q10=""),LOG(P14/S$6,2),"")</f>
        <v>#DIV/0!</v>
      </c>
      <c r="R14" s="129" t="e">
        <f ca="1">IF(AND('1 - 4 Hr Raw Data'!Q10="",'2 - 24 Hr Raw Data'!Q10=""),(P14/P$11)*100,"")</f>
        <v>#DIV/0!</v>
      </c>
      <c r="S14" s="129" t="e">
        <f ca="1">IF(AND('1 - 4 Hr Raw Data'!Q10="",'2 - 24 Hr Raw Data'!Q10=""),(P14-S$6)/(P$11-S$6)*100,"")</f>
        <v>#DIV/0!</v>
      </c>
      <c r="T14" s="144" t="e">
        <f ca="1">IF(AND('1 - 4 Hr Raw Data'!Q10="",'2 - 24 Hr Raw Data'!Q10=""),(Q14/Q$11)*100,"")</f>
        <v>#DIV/0!</v>
      </c>
      <c r="U14" s="253" t="e">
        <f ca="1">IF(R14&lt;20,"% RNC less than 20 %",IF(AND('1 - 4 Hr Raw Data'!Q10&lt;&gt;"",'2 - 24 Hr Raw Data'!Q10=""),"4 Hour: "&amp;'1 - 4 Hr Raw Data'!Q10,IF(AND('1 - 4 Hr Raw Data'!Q10="",'2 - 24 Hr Raw Data'!Q10&lt;&gt;""),"24 Hour: "&amp;'2 - 24 Hr Raw Data'!Q10,IF(AND('1 - 4 Hr Raw Data'!Q10="",'2 - 24 Hr Raw Data'!Q10=""),"","4 Hour: "&amp;'1 - 4 Hr Raw Data'!Q10&amp;"; 24 Hour: "&amp;'2 - 24 Hr Raw Data'!Q10))))</f>
        <v>#DIV/0!</v>
      </c>
      <c r="V14" s="16" t="b">
        <f t="shared" ca="1" si="0"/>
        <v>0</v>
      </c>
    </row>
    <row r="15" spans="1:22" ht="14" x14ac:dyDescent="0.15">
      <c r="A15" s="291" t="str">
        <f>IF('2 - 24 Hr Raw Data'!O11="","",'2 - 24 Hr Raw Data'!O11)</f>
        <v/>
      </c>
      <c r="B15" s="197" t="str">
        <f>IF(A15="","",'3 - 4 Hr Calc Data'!B15)</f>
        <v/>
      </c>
      <c r="C15" s="249" t="str">
        <f>IF(A15="","",'2 - 24 Hr Raw Data'!P11)</f>
        <v/>
      </c>
      <c r="D15" s="142">
        <f>IF(AND('1 - 4 Hr Raw Data'!Q11="",'2 - 24 Hr Raw Data'!Q11=""),'2 - 24 Hr Raw Data'!B11,"")</f>
        <v>0</v>
      </c>
      <c r="E15" s="128">
        <f>IF(AND('1 - 4 Hr Raw Data'!Q11="",'2 - 24 Hr Raw Data'!Q11=""),'2 - 24 Hr Raw Data'!I11,"")</f>
        <v>0</v>
      </c>
      <c r="F15" s="126">
        <f>IF(AND('1 - 4 Hr Raw Data'!Q11="",'2 - 24 Hr Raw Data'!Q11=""),'2 - 24 Hr Raw Data'!J11,"")</f>
        <v>0</v>
      </c>
      <c r="G15" s="126">
        <f>IF(AND('1 - 4 Hr Raw Data'!Q11="",'2 - 24 Hr Raw Data'!Q11=""),'2 - 24 Hr Raw Data'!K11,"")</f>
        <v>0</v>
      </c>
      <c r="H15" s="127">
        <f>IF(AND('1 - 4 Hr Raw Data'!Q11="",'2 - 24 Hr Raw Data'!Q11=""),'2 - 24 Hr Raw Data'!L11,"")</f>
        <v>0</v>
      </c>
      <c r="I15" s="355">
        <f>IF(AND('1 - 4 Hr Raw Data'!Q11="",'2 - 24 Hr Raw Data'!Q11=""),'2 - 24 Hr Raw Data'!M11,"")</f>
        <v>0</v>
      </c>
      <c r="J15" s="184" t="e">
        <f>IF(AND('1 - 4 Hr Raw Data'!Q11="",'2 - 24 Hr Raw Data'!Q11=""),(F15/(E15))*100,"")</f>
        <v>#DIV/0!</v>
      </c>
      <c r="K15" s="127" t="e">
        <f ca="1">IF(AND('1 - 4 Hr Raw Data'!Q11="",'2 - 24 Hr Raw Data'!Q11=""),J15/$J$11,"")</f>
        <v>#DIV/0!</v>
      </c>
      <c r="L15" s="182" t="e">
        <f>IF(AND('1 - 4 Hr Raw Data'!Q11="",'2 - 24 Hr Raw Data'!Q11=""),(G15/(E15))*100,"")</f>
        <v>#DIV/0!</v>
      </c>
      <c r="M15" s="127" t="e">
        <f ca="1">IF(AND('1 - 4 Hr Raw Data'!Q11="",'2 - 24 Hr Raw Data'!Q11=""),L15/$L$11,"")</f>
        <v>#DIV/0!</v>
      </c>
      <c r="N15" s="184" t="e">
        <f ca="1">IF(AND('1 - 4 Hr Raw Data'!Q11="",'2 - 24 Hr Raw Data'!Q11=""),H15/$H$11,"")</f>
        <v>#REF!</v>
      </c>
      <c r="O15" s="127" t="e">
        <f ca="1">IF(AND('1 - 4 Hr Raw Data'!Q11="",'2 - 24 Hr Raw Data'!Q11=""),I15/$I$11,"")</f>
        <v>#REF!</v>
      </c>
      <c r="P15" s="128" t="e">
        <f>IF(AND('1 - 4 Hr Raw Data'!Q11="",'2 - 24 Hr Raw Data'!Q11=""),(E15/D15)*($S$4/1.042)*2,"")</f>
        <v>#DIV/0!</v>
      </c>
      <c r="Q15" s="127" t="e">
        <f>IF(AND('1 - 4 Hr Raw Data'!Q11="",'2 - 24 Hr Raw Data'!Q11=""),LOG(P15/S$6,2),"")</f>
        <v>#DIV/0!</v>
      </c>
      <c r="R15" s="129" t="e">
        <f ca="1">IF(AND('1 - 4 Hr Raw Data'!Q11="",'2 - 24 Hr Raw Data'!Q11=""),(P15/P$11)*100,"")</f>
        <v>#DIV/0!</v>
      </c>
      <c r="S15" s="129" t="e">
        <f ca="1">IF(AND('1 - 4 Hr Raw Data'!Q11="",'2 - 24 Hr Raw Data'!Q11=""),(P15-S$6)/(P$11-S$6)*100,"")</f>
        <v>#DIV/0!</v>
      </c>
      <c r="T15" s="144" t="e">
        <f ca="1">IF(AND('1 - 4 Hr Raw Data'!Q11="",'2 - 24 Hr Raw Data'!Q11=""),(Q15/Q$11)*100,"")</f>
        <v>#DIV/0!</v>
      </c>
      <c r="U15" s="253" t="e">
        <f ca="1">IF(R15&lt;20,"% RNC less than 20 %",IF(AND('1 - 4 Hr Raw Data'!Q11&lt;&gt;"",'2 - 24 Hr Raw Data'!Q11=""),"4 Hour: "&amp;'1 - 4 Hr Raw Data'!Q11,IF(AND('1 - 4 Hr Raw Data'!Q11="",'2 - 24 Hr Raw Data'!Q11&lt;&gt;""),"24 Hour: "&amp;'2 - 24 Hr Raw Data'!Q11,IF(AND('1 - 4 Hr Raw Data'!Q11="",'2 - 24 Hr Raw Data'!Q11=""),"","4 Hour: "&amp;'1 - 4 Hr Raw Data'!Q11&amp;"; 24 Hour: "&amp;'2 - 24 Hr Raw Data'!Q11))))</f>
        <v>#DIV/0!</v>
      </c>
      <c r="V15" s="16" t="b">
        <f t="shared" ca="1" si="0"/>
        <v>0</v>
      </c>
    </row>
    <row r="16" spans="1:22" ht="14" x14ac:dyDescent="0.15">
      <c r="A16" s="291" t="str">
        <f>IF('2 - 24 Hr Raw Data'!O12="","",'2 - 24 Hr Raw Data'!O12)</f>
        <v/>
      </c>
      <c r="B16" s="197" t="str">
        <f>IF(A16="","",'3 - 4 Hr Calc Data'!B16)</f>
        <v/>
      </c>
      <c r="C16" s="249" t="str">
        <f>IF(A16="","",'2 - 24 Hr Raw Data'!P12)</f>
        <v/>
      </c>
      <c r="D16" s="142">
        <f>IF(AND('1 - 4 Hr Raw Data'!Q12="",'2 - 24 Hr Raw Data'!Q12=""),'2 - 24 Hr Raw Data'!B12,"")</f>
        <v>0</v>
      </c>
      <c r="E16" s="128">
        <f>IF(AND('1 - 4 Hr Raw Data'!Q12="",'2 - 24 Hr Raw Data'!Q12=""),'2 - 24 Hr Raw Data'!I12,"")</f>
        <v>0</v>
      </c>
      <c r="F16" s="126">
        <f>IF(AND('1 - 4 Hr Raw Data'!Q12="",'2 - 24 Hr Raw Data'!Q12=""),'2 - 24 Hr Raw Data'!J12,"")</f>
        <v>0</v>
      </c>
      <c r="G16" s="126">
        <f>IF(AND('1 - 4 Hr Raw Data'!Q12="",'2 - 24 Hr Raw Data'!Q12=""),'2 - 24 Hr Raw Data'!K12,"")</f>
        <v>0</v>
      </c>
      <c r="H16" s="127">
        <f>IF(AND('1 - 4 Hr Raw Data'!Q12="",'2 - 24 Hr Raw Data'!Q12=""),'2 - 24 Hr Raw Data'!L12,"")</f>
        <v>0</v>
      </c>
      <c r="I16" s="355">
        <f>IF(AND('1 - 4 Hr Raw Data'!Q12="",'2 - 24 Hr Raw Data'!Q12=""),'2 - 24 Hr Raw Data'!M12,"")</f>
        <v>0</v>
      </c>
      <c r="J16" s="184" t="e">
        <f>IF(AND('1 - 4 Hr Raw Data'!Q12="",'2 - 24 Hr Raw Data'!Q12=""),(F16/(E16))*100,"")</f>
        <v>#DIV/0!</v>
      </c>
      <c r="K16" s="127" t="e">
        <f ca="1">IF(AND('1 - 4 Hr Raw Data'!Q12="",'2 - 24 Hr Raw Data'!Q12=""),J16/$J$11,"")</f>
        <v>#DIV/0!</v>
      </c>
      <c r="L16" s="182" t="e">
        <f>IF(AND('1 - 4 Hr Raw Data'!Q12="",'2 - 24 Hr Raw Data'!Q12=""),(G16/(E16))*100,"")</f>
        <v>#DIV/0!</v>
      </c>
      <c r="M16" s="127" t="e">
        <f ca="1">IF(AND('1 - 4 Hr Raw Data'!Q12="",'2 - 24 Hr Raw Data'!Q12=""),L16/$L$11,"")</f>
        <v>#DIV/0!</v>
      </c>
      <c r="N16" s="184" t="e">
        <f ca="1">IF(AND('1 - 4 Hr Raw Data'!Q12="",'2 - 24 Hr Raw Data'!Q12=""),H16/$H$11,"")</f>
        <v>#REF!</v>
      </c>
      <c r="O16" s="127" t="e">
        <f ca="1">IF(AND('1 - 4 Hr Raw Data'!Q12="",'2 - 24 Hr Raw Data'!Q12=""),I16/$I$11,"")</f>
        <v>#REF!</v>
      </c>
      <c r="P16" s="128" t="e">
        <f>IF(AND('1 - 4 Hr Raw Data'!Q12="",'2 - 24 Hr Raw Data'!Q12=""),(E16/D16)*($S$4/1.042)*2,"")</f>
        <v>#DIV/0!</v>
      </c>
      <c r="Q16" s="127" t="e">
        <f>IF(AND('1 - 4 Hr Raw Data'!Q12="",'2 - 24 Hr Raw Data'!Q12=""),LOG(P16/S$6,2),"")</f>
        <v>#DIV/0!</v>
      </c>
      <c r="R16" s="129" t="e">
        <f ca="1">IF(AND('1 - 4 Hr Raw Data'!Q12="",'2 - 24 Hr Raw Data'!Q12=""),(P16/P$11)*100,"")</f>
        <v>#DIV/0!</v>
      </c>
      <c r="S16" s="129" t="e">
        <f ca="1">IF(AND('1 - 4 Hr Raw Data'!Q12="",'2 - 24 Hr Raw Data'!Q12=""),(P16-S$6)/(P$11-S$6)*100,"")</f>
        <v>#DIV/0!</v>
      </c>
      <c r="T16" s="144" t="e">
        <f ca="1">IF(AND('1 - 4 Hr Raw Data'!Q12="",'2 - 24 Hr Raw Data'!Q12=""),(Q16/Q$11)*100,"")</f>
        <v>#DIV/0!</v>
      </c>
      <c r="U16" s="253" t="e">
        <f ca="1">IF(R16&lt;20,"% RNC less than 20 %",IF(AND('1 - 4 Hr Raw Data'!Q12&lt;&gt;"",'2 - 24 Hr Raw Data'!Q12=""),"4 Hour: "&amp;'1 - 4 Hr Raw Data'!Q12,IF(AND('1 - 4 Hr Raw Data'!Q12="",'2 - 24 Hr Raw Data'!Q12&lt;&gt;""),"24 Hour: "&amp;'2 - 24 Hr Raw Data'!Q12,IF(AND('1 - 4 Hr Raw Data'!Q12="",'2 - 24 Hr Raw Data'!Q12=""),"","4 Hour: "&amp;'1 - 4 Hr Raw Data'!Q12&amp;"; 24 Hour: "&amp;'2 - 24 Hr Raw Data'!Q12))))</f>
        <v>#DIV/0!</v>
      </c>
      <c r="V16" s="16" t="b">
        <f t="shared" ca="1" si="0"/>
        <v>0</v>
      </c>
    </row>
    <row r="17" spans="1:22" ht="14" x14ac:dyDescent="0.15">
      <c r="A17" s="291" t="str">
        <f>IF('2 - 24 Hr Raw Data'!O13="","",'2 - 24 Hr Raw Data'!O13)</f>
        <v/>
      </c>
      <c r="B17" s="197" t="str">
        <f>IF(A17="","",'3 - 4 Hr Calc Data'!B17)</f>
        <v/>
      </c>
      <c r="C17" s="249" t="str">
        <f>IF(A17="","",'2 - 24 Hr Raw Data'!P13)</f>
        <v/>
      </c>
      <c r="D17" s="142">
        <f>IF(AND('1 - 4 Hr Raw Data'!Q13="",'2 - 24 Hr Raw Data'!Q13=""),'2 - 24 Hr Raw Data'!B13,"")</f>
        <v>0</v>
      </c>
      <c r="E17" s="128">
        <f>IF(AND('1 - 4 Hr Raw Data'!Q13="",'2 - 24 Hr Raw Data'!Q13=""),'2 - 24 Hr Raw Data'!I13,"")</f>
        <v>0</v>
      </c>
      <c r="F17" s="126">
        <f>IF(AND('1 - 4 Hr Raw Data'!Q13="",'2 - 24 Hr Raw Data'!Q13=""),'2 - 24 Hr Raw Data'!J13,"")</f>
        <v>0</v>
      </c>
      <c r="G17" s="126">
        <f>IF(AND('1 - 4 Hr Raw Data'!Q13="",'2 - 24 Hr Raw Data'!Q13=""),'2 - 24 Hr Raw Data'!K13,"")</f>
        <v>0</v>
      </c>
      <c r="H17" s="127">
        <f>IF(AND('1 - 4 Hr Raw Data'!Q13="",'2 - 24 Hr Raw Data'!Q13=""),'2 - 24 Hr Raw Data'!L13,"")</f>
        <v>0</v>
      </c>
      <c r="I17" s="355">
        <f>IF(AND('1 - 4 Hr Raw Data'!Q13="",'2 - 24 Hr Raw Data'!Q13=""),'2 - 24 Hr Raw Data'!M13,"")</f>
        <v>0</v>
      </c>
      <c r="J17" s="184" t="e">
        <f>IF(AND('1 - 4 Hr Raw Data'!Q13="",'2 - 24 Hr Raw Data'!Q13=""),(F17/(E17))*100,"")</f>
        <v>#DIV/0!</v>
      </c>
      <c r="K17" s="127" t="e">
        <f ca="1">IF(AND('1 - 4 Hr Raw Data'!Q13="",'2 - 24 Hr Raw Data'!Q13=""),J17/$J$11,"")</f>
        <v>#DIV/0!</v>
      </c>
      <c r="L17" s="182" t="e">
        <f>IF(AND('1 - 4 Hr Raw Data'!Q13="",'2 - 24 Hr Raw Data'!Q13=""),(G17/(E17))*100,"")</f>
        <v>#DIV/0!</v>
      </c>
      <c r="M17" s="127" t="e">
        <f ca="1">IF(AND('1 - 4 Hr Raw Data'!Q13="",'2 - 24 Hr Raw Data'!Q13=""),L17/$L$11,"")</f>
        <v>#DIV/0!</v>
      </c>
      <c r="N17" s="184" t="e">
        <f ca="1">IF(AND('1 - 4 Hr Raw Data'!Q13="",'2 - 24 Hr Raw Data'!Q13=""),H17/$H$11,"")</f>
        <v>#REF!</v>
      </c>
      <c r="O17" s="127" t="e">
        <f ca="1">IF(AND('1 - 4 Hr Raw Data'!Q13="",'2 - 24 Hr Raw Data'!Q13=""),I17/$I$11,"")</f>
        <v>#REF!</v>
      </c>
      <c r="P17" s="128" t="e">
        <f>IF(AND('1 - 4 Hr Raw Data'!Q13="",'2 - 24 Hr Raw Data'!Q13=""),(E17/D17)*($S$4/1.042)*2,"")</f>
        <v>#DIV/0!</v>
      </c>
      <c r="Q17" s="127" t="e">
        <f>IF(AND('1 - 4 Hr Raw Data'!Q13="",'2 - 24 Hr Raw Data'!Q13=""),LOG(P17/S$6,2),"")</f>
        <v>#DIV/0!</v>
      </c>
      <c r="R17" s="129" t="e">
        <f ca="1">IF(AND('1 - 4 Hr Raw Data'!Q13="",'2 - 24 Hr Raw Data'!Q13=""),(P17/P$11)*100,"")</f>
        <v>#DIV/0!</v>
      </c>
      <c r="S17" s="129" t="e">
        <f ca="1">IF(AND('1 - 4 Hr Raw Data'!Q13="",'2 - 24 Hr Raw Data'!Q13=""),(P17-S$6)/(P$11-S$6)*100,"")</f>
        <v>#DIV/0!</v>
      </c>
      <c r="T17" s="144" t="e">
        <f ca="1">IF(AND('1 - 4 Hr Raw Data'!Q13="",'2 - 24 Hr Raw Data'!Q13=""),(Q17/Q$11)*100,"")</f>
        <v>#DIV/0!</v>
      </c>
      <c r="U17" s="253" t="e">
        <f ca="1">IF(R17&lt;20,"% RNC less than 20 %",IF(AND('1 - 4 Hr Raw Data'!Q13&lt;&gt;"",'2 - 24 Hr Raw Data'!Q13=""),"4 Hour: "&amp;'1 - 4 Hr Raw Data'!Q13,IF(AND('1 - 4 Hr Raw Data'!Q13="",'2 - 24 Hr Raw Data'!Q13&lt;&gt;""),"24 Hour: "&amp;'2 - 24 Hr Raw Data'!Q13,IF(AND('1 - 4 Hr Raw Data'!Q13="",'2 - 24 Hr Raw Data'!Q13=""),"","4 Hour: "&amp;'1 - 4 Hr Raw Data'!Q13&amp;"; 24 Hour: "&amp;'2 - 24 Hr Raw Data'!Q13))))</f>
        <v>#DIV/0!</v>
      </c>
      <c r="V17" s="16" t="b">
        <f t="shared" ca="1" si="0"/>
        <v>0</v>
      </c>
    </row>
    <row r="18" spans="1:22" ht="14" x14ac:dyDescent="0.15">
      <c r="A18" s="291" t="str">
        <f>IF('2 - 24 Hr Raw Data'!O14="","",'2 - 24 Hr Raw Data'!O14)</f>
        <v/>
      </c>
      <c r="B18" s="197" t="str">
        <f>IF(A18="","",'3 - 4 Hr Calc Data'!B18)</f>
        <v/>
      </c>
      <c r="C18" s="249" t="str">
        <f>IF(A18="","",'2 - 24 Hr Raw Data'!P14)</f>
        <v/>
      </c>
      <c r="D18" s="142">
        <f>IF(AND('1 - 4 Hr Raw Data'!Q14="",'2 - 24 Hr Raw Data'!Q14=""),'2 - 24 Hr Raw Data'!B14,"")</f>
        <v>0</v>
      </c>
      <c r="E18" s="128">
        <f>IF(AND('1 - 4 Hr Raw Data'!Q14="",'2 - 24 Hr Raw Data'!Q14=""),'2 - 24 Hr Raw Data'!I14,"")</f>
        <v>0</v>
      </c>
      <c r="F18" s="126">
        <f>IF(AND('1 - 4 Hr Raw Data'!Q14="",'2 - 24 Hr Raw Data'!Q14=""),'2 - 24 Hr Raw Data'!J14,"")</f>
        <v>0</v>
      </c>
      <c r="G18" s="126">
        <f>IF(AND('1 - 4 Hr Raw Data'!Q14="",'2 - 24 Hr Raw Data'!Q14=""),'2 - 24 Hr Raw Data'!K14,"")</f>
        <v>0</v>
      </c>
      <c r="H18" s="127">
        <f>IF(AND('1 - 4 Hr Raw Data'!Q14="",'2 - 24 Hr Raw Data'!Q14=""),'2 - 24 Hr Raw Data'!L14,"")</f>
        <v>0</v>
      </c>
      <c r="I18" s="355">
        <f>IF(AND('1 - 4 Hr Raw Data'!Q14="",'2 - 24 Hr Raw Data'!Q14=""),'2 - 24 Hr Raw Data'!M14,"")</f>
        <v>0</v>
      </c>
      <c r="J18" s="184" t="e">
        <f>IF(AND('1 - 4 Hr Raw Data'!Q14="",'2 - 24 Hr Raw Data'!Q14=""),(F18/(E18))*100,"")</f>
        <v>#DIV/0!</v>
      </c>
      <c r="K18" s="127" t="e">
        <f ca="1">IF(AND('1 - 4 Hr Raw Data'!Q14="",'2 - 24 Hr Raw Data'!Q14=""),J18/$J$11,"")</f>
        <v>#DIV/0!</v>
      </c>
      <c r="L18" s="182" t="e">
        <f>IF(AND('1 - 4 Hr Raw Data'!Q14="",'2 - 24 Hr Raw Data'!Q14=""),(G18/(E18))*100,"")</f>
        <v>#DIV/0!</v>
      </c>
      <c r="M18" s="127" t="e">
        <f ca="1">IF(AND('1 - 4 Hr Raw Data'!Q14="",'2 - 24 Hr Raw Data'!Q14=""),L18/$L$11,"")</f>
        <v>#DIV/0!</v>
      </c>
      <c r="N18" s="184" t="e">
        <f ca="1">IF(AND('1 - 4 Hr Raw Data'!Q14="",'2 - 24 Hr Raw Data'!Q14=""),H18/$H$11,"")</f>
        <v>#REF!</v>
      </c>
      <c r="O18" s="127" t="e">
        <f ca="1">IF(AND('1 - 4 Hr Raw Data'!Q14="",'2 - 24 Hr Raw Data'!Q14=""),I18/$I$11,"")</f>
        <v>#REF!</v>
      </c>
      <c r="P18" s="128" t="e">
        <f>IF(AND('1 - 4 Hr Raw Data'!Q14="",'2 - 24 Hr Raw Data'!Q14=""),(E18/D18)*($S$4/1.042)*2,"")</f>
        <v>#DIV/0!</v>
      </c>
      <c r="Q18" s="127" t="e">
        <f>IF(AND('1 - 4 Hr Raw Data'!Q14="",'2 - 24 Hr Raw Data'!Q14=""),LOG(P18/S$6,2),"")</f>
        <v>#DIV/0!</v>
      </c>
      <c r="R18" s="129" t="e">
        <f ca="1">IF(AND('1 - 4 Hr Raw Data'!Q14="",'2 - 24 Hr Raw Data'!Q14=""),(P18/P$11)*100,"")</f>
        <v>#DIV/0!</v>
      </c>
      <c r="S18" s="129" t="e">
        <f ca="1">IF(AND('1 - 4 Hr Raw Data'!Q14="",'2 - 24 Hr Raw Data'!Q14=""),(P18-S$6)/(P$11-S$6)*100,"")</f>
        <v>#DIV/0!</v>
      </c>
      <c r="T18" s="144" t="e">
        <f ca="1">IF(AND('1 - 4 Hr Raw Data'!Q14="",'2 - 24 Hr Raw Data'!Q14=""),(Q18/Q$11)*100,"")</f>
        <v>#DIV/0!</v>
      </c>
      <c r="U18" s="253" t="e">
        <f ca="1">IF(R18&lt;20,"% RNC less than 20 %",IF(AND('1 - 4 Hr Raw Data'!Q14&lt;&gt;"",'2 - 24 Hr Raw Data'!Q14=""),"4 Hour: "&amp;'1 - 4 Hr Raw Data'!Q14,IF(AND('1 - 4 Hr Raw Data'!Q14="",'2 - 24 Hr Raw Data'!Q14&lt;&gt;""),"24 Hour: "&amp;'2 - 24 Hr Raw Data'!Q14,IF(AND('1 - 4 Hr Raw Data'!Q14="",'2 - 24 Hr Raw Data'!Q14=""),"","4 Hour: "&amp;'1 - 4 Hr Raw Data'!Q14&amp;"; 24 Hour: "&amp;'2 - 24 Hr Raw Data'!Q14))))</f>
        <v>#DIV/0!</v>
      </c>
      <c r="V18" s="16" t="b">
        <f t="shared" ca="1" si="0"/>
        <v>0</v>
      </c>
    </row>
    <row r="19" spans="1:22" ht="14" x14ac:dyDescent="0.15">
      <c r="A19" s="291" t="str">
        <f>IF('2 - 24 Hr Raw Data'!O15="","",'2 - 24 Hr Raw Data'!O15)</f>
        <v/>
      </c>
      <c r="B19" s="197" t="str">
        <f>IF(A19="","",'3 - 4 Hr Calc Data'!B19)</f>
        <v/>
      </c>
      <c r="C19" s="249" t="str">
        <f>IF(A19="","",'2 - 24 Hr Raw Data'!P15)</f>
        <v/>
      </c>
      <c r="D19" s="142">
        <f>IF(AND('1 - 4 Hr Raw Data'!Q15="",'2 - 24 Hr Raw Data'!Q15=""),'2 - 24 Hr Raw Data'!B15,"")</f>
        <v>0</v>
      </c>
      <c r="E19" s="128">
        <f>IF(AND('1 - 4 Hr Raw Data'!Q15="",'2 - 24 Hr Raw Data'!Q15=""),'2 - 24 Hr Raw Data'!I15,"")</f>
        <v>0</v>
      </c>
      <c r="F19" s="126">
        <f>IF(AND('1 - 4 Hr Raw Data'!Q15="",'2 - 24 Hr Raw Data'!Q15=""),'2 - 24 Hr Raw Data'!J15,"")</f>
        <v>0</v>
      </c>
      <c r="G19" s="126">
        <f>IF(AND('1 - 4 Hr Raw Data'!Q15="",'2 - 24 Hr Raw Data'!Q15=""),'2 - 24 Hr Raw Data'!K15,"")</f>
        <v>0</v>
      </c>
      <c r="H19" s="127">
        <f>IF(AND('1 - 4 Hr Raw Data'!Q15="",'2 - 24 Hr Raw Data'!Q15=""),'2 - 24 Hr Raw Data'!L15,"")</f>
        <v>0</v>
      </c>
      <c r="I19" s="355">
        <f>IF(AND('1 - 4 Hr Raw Data'!Q15="",'2 - 24 Hr Raw Data'!Q15=""),'2 - 24 Hr Raw Data'!M15,"")</f>
        <v>0</v>
      </c>
      <c r="J19" s="184" t="e">
        <f>IF(AND('1 - 4 Hr Raw Data'!Q15="",'2 - 24 Hr Raw Data'!Q15=""),(F19/(E19))*100,"")</f>
        <v>#DIV/0!</v>
      </c>
      <c r="K19" s="127" t="e">
        <f ca="1">IF(AND('1 - 4 Hr Raw Data'!Q15="",'2 - 24 Hr Raw Data'!Q15=""),J19/$J$11,"")</f>
        <v>#DIV/0!</v>
      </c>
      <c r="L19" s="182" t="e">
        <f>IF(AND('1 - 4 Hr Raw Data'!Q15="",'2 - 24 Hr Raw Data'!Q15=""),(G19/(E19))*100,"")</f>
        <v>#DIV/0!</v>
      </c>
      <c r="M19" s="127" t="e">
        <f ca="1">IF(AND('1 - 4 Hr Raw Data'!Q15="",'2 - 24 Hr Raw Data'!Q15=""),L19/$L$11,"")</f>
        <v>#DIV/0!</v>
      </c>
      <c r="N19" s="184" t="e">
        <f ca="1">IF(AND('1 - 4 Hr Raw Data'!Q15="",'2 - 24 Hr Raw Data'!Q15=""),H19/$H$11,"")</f>
        <v>#REF!</v>
      </c>
      <c r="O19" s="127" t="e">
        <f ca="1">IF(AND('1 - 4 Hr Raw Data'!Q15="",'2 - 24 Hr Raw Data'!Q15=""),I19/$I$11,"")</f>
        <v>#REF!</v>
      </c>
      <c r="P19" s="128" t="e">
        <f>IF(AND('1 - 4 Hr Raw Data'!Q15="",'2 - 24 Hr Raw Data'!Q15=""),(E19/D19)*($S$4/1.042)*2,"")</f>
        <v>#DIV/0!</v>
      </c>
      <c r="Q19" s="127" t="e">
        <f>IF(AND('1 - 4 Hr Raw Data'!Q15="",'2 - 24 Hr Raw Data'!Q15=""),LOG(P19/S$6,2),"")</f>
        <v>#DIV/0!</v>
      </c>
      <c r="R19" s="129" t="e">
        <f ca="1">IF(AND('1 - 4 Hr Raw Data'!Q15="",'2 - 24 Hr Raw Data'!Q15=""),(P19/P$11)*100,"")</f>
        <v>#DIV/0!</v>
      </c>
      <c r="S19" s="129" t="e">
        <f ca="1">IF(AND('1 - 4 Hr Raw Data'!Q15="",'2 - 24 Hr Raw Data'!Q15=""),(P19-S$6)/(P$11-S$6)*100,"")</f>
        <v>#DIV/0!</v>
      </c>
      <c r="T19" s="144" t="e">
        <f ca="1">IF(AND('1 - 4 Hr Raw Data'!Q15="",'2 - 24 Hr Raw Data'!Q15=""),(Q19/Q$11)*100,"")</f>
        <v>#DIV/0!</v>
      </c>
      <c r="U19" s="253" t="e">
        <f ca="1">IF(R19&lt;20,"% RNC less than 20 %",IF(AND('1 - 4 Hr Raw Data'!Q15&lt;&gt;"",'2 - 24 Hr Raw Data'!Q15=""),"4 Hour: "&amp;'1 - 4 Hr Raw Data'!Q15,IF(AND('1 - 4 Hr Raw Data'!Q15="",'2 - 24 Hr Raw Data'!Q15&lt;&gt;""),"24 Hour: "&amp;'2 - 24 Hr Raw Data'!Q15,IF(AND('1 - 4 Hr Raw Data'!Q15="",'2 - 24 Hr Raw Data'!Q15=""),"","4 Hour: "&amp;'1 - 4 Hr Raw Data'!Q15&amp;"; 24 Hour: "&amp;'2 - 24 Hr Raw Data'!Q15))))</f>
        <v>#DIV/0!</v>
      </c>
      <c r="V19" s="16" t="b">
        <f t="shared" ca="1" si="0"/>
        <v>0</v>
      </c>
    </row>
    <row r="20" spans="1:22" ht="14" x14ac:dyDescent="0.15">
      <c r="A20" s="291" t="str">
        <f>IF('2 - 24 Hr Raw Data'!O16="","",'2 - 24 Hr Raw Data'!O16)</f>
        <v/>
      </c>
      <c r="B20" s="197" t="str">
        <f>IF(A20="","",'3 - 4 Hr Calc Data'!B20)</f>
        <v/>
      </c>
      <c r="C20" s="249" t="str">
        <f>IF(A20="","",'2 - 24 Hr Raw Data'!P16)</f>
        <v/>
      </c>
      <c r="D20" s="142">
        <f>IF(AND('1 - 4 Hr Raw Data'!Q16="",'2 - 24 Hr Raw Data'!Q16=""),'2 - 24 Hr Raw Data'!B16,"")</f>
        <v>0</v>
      </c>
      <c r="E20" s="128">
        <f>IF(AND('1 - 4 Hr Raw Data'!Q16="",'2 - 24 Hr Raw Data'!Q16=""),'2 - 24 Hr Raw Data'!I16,"")</f>
        <v>0</v>
      </c>
      <c r="F20" s="126">
        <f>IF(AND('1 - 4 Hr Raw Data'!Q16="",'2 - 24 Hr Raw Data'!Q16=""),'2 - 24 Hr Raw Data'!J16,"")</f>
        <v>0</v>
      </c>
      <c r="G20" s="126">
        <f>IF(AND('1 - 4 Hr Raw Data'!Q16="",'2 - 24 Hr Raw Data'!Q16=""),'2 - 24 Hr Raw Data'!K16,"")</f>
        <v>0</v>
      </c>
      <c r="H20" s="127">
        <f>IF(AND('1 - 4 Hr Raw Data'!Q16="",'2 - 24 Hr Raw Data'!Q16=""),'2 - 24 Hr Raw Data'!L16,"")</f>
        <v>0</v>
      </c>
      <c r="I20" s="355">
        <f>IF(AND('1 - 4 Hr Raw Data'!Q16="",'2 - 24 Hr Raw Data'!Q16=""),'2 - 24 Hr Raw Data'!M16,"")</f>
        <v>0</v>
      </c>
      <c r="J20" s="184" t="e">
        <f>IF(AND('1 - 4 Hr Raw Data'!Q16="",'2 - 24 Hr Raw Data'!Q16=""),(F20/(E20))*100,"")</f>
        <v>#DIV/0!</v>
      </c>
      <c r="K20" s="127" t="e">
        <f ca="1">IF(AND('1 - 4 Hr Raw Data'!Q16="",'2 - 24 Hr Raw Data'!Q16=""),J20/$J$11,"")</f>
        <v>#DIV/0!</v>
      </c>
      <c r="L20" s="182" t="e">
        <f>IF(AND('1 - 4 Hr Raw Data'!Q16="",'2 - 24 Hr Raw Data'!Q16=""),(G20/(E20))*100,"")</f>
        <v>#DIV/0!</v>
      </c>
      <c r="M20" s="127" t="e">
        <f ca="1">IF(AND('1 - 4 Hr Raw Data'!Q16="",'2 - 24 Hr Raw Data'!Q16=""),L20/$L$11,"")</f>
        <v>#DIV/0!</v>
      </c>
      <c r="N20" s="184" t="e">
        <f ca="1">IF(AND('1 - 4 Hr Raw Data'!Q16="",'2 - 24 Hr Raw Data'!Q16=""),H20/$H$11,"")</f>
        <v>#REF!</v>
      </c>
      <c r="O20" s="127" t="e">
        <f ca="1">IF(AND('1 - 4 Hr Raw Data'!Q16="",'2 - 24 Hr Raw Data'!Q16=""),I20/$I$11,"")</f>
        <v>#REF!</v>
      </c>
      <c r="P20" s="128" t="e">
        <f>IF(AND('1 - 4 Hr Raw Data'!Q16="",'2 - 24 Hr Raw Data'!Q16=""),(E20/D20)*($S$4/1.042)*2,"")</f>
        <v>#DIV/0!</v>
      </c>
      <c r="Q20" s="127" t="e">
        <f>IF(AND('1 - 4 Hr Raw Data'!Q16="",'2 - 24 Hr Raw Data'!Q16=""),LOG(P20/S$6,2),"")</f>
        <v>#DIV/0!</v>
      </c>
      <c r="R20" s="129" t="e">
        <f ca="1">IF(AND('1 - 4 Hr Raw Data'!Q16="",'2 - 24 Hr Raw Data'!Q16=""),(P20/P$11)*100,"")</f>
        <v>#DIV/0!</v>
      </c>
      <c r="S20" s="129" t="e">
        <f ca="1">IF(AND('1 - 4 Hr Raw Data'!Q16="",'2 - 24 Hr Raw Data'!Q16=""),(P20-S$6)/(P$11-S$6)*100,"")</f>
        <v>#DIV/0!</v>
      </c>
      <c r="T20" s="144" t="e">
        <f ca="1">IF(AND('1 - 4 Hr Raw Data'!Q16="",'2 - 24 Hr Raw Data'!Q16=""),(Q20/Q$11)*100,"")</f>
        <v>#DIV/0!</v>
      </c>
      <c r="U20" s="253" t="e">
        <f ca="1">IF(R20&lt;20,"% RNC less than 20 %",IF(AND('1 - 4 Hr Raw Data'!Q16&lt;&gt;"",'2 - 24 Hr Raw Data'!Q16=""),"4 Hour: "&amp;'1 - 4 Hr Raw Data'!Q16,IF(AND('1 - 4 Hr Raw Data'!Q16="",'2 - 24 Hr Raw Data'!Q16&lt;&gt;""),"24 Hour: "&amp;'2 - 24 Hr Raw Data'!Q16,IF(AND('1 - 4 Hr Raw Data'!Q16="",'2 - 24 Hr Raw Data'!Q16=""),"","4 Hour: "&amp;'1 - 4 Hr Raw Data'!Q16&amp;"; 24 Hour: "&amp;'2 - 24 Hr Raw Data'!Q16))))</f>
        <v>#DIV/0!</v>
      </c>
      <c r="V20" s="16" t="b">
        <f t="shared" ca="1" si="0"/>
        <v>0</v>
      </c>
    </row>
    <row r="21" spans="1:22" ht="14" x14ac:dyDescent="0.15">
      <c r="A21" s="291" t="str">
        <f>IF('2 - 24 Hr Raw Data'!O17="","",'2 - 24 Hr Raw Data'!O17)</f>
        <v/>
      </c>
      <c r="B21" s="197" t="str">
        <f>IF(A21="","",'3 - 4 Hr Calc Data'!B21)</f>
        <v/>
      </c>
      <c r="C21" s="249" t="str">
        <f>IF(A21="","",'2 - 24 Hr Raw Data'!P17)</f>
        <v/>
      </c>
      <c r="D21" s="142">
        <f>IF(AND('1 - 4 Hr Raw Data'!Q17="",'2 - 24 Hr Raw Data'!Q17=""),'2 - 24 Hr Raw Data'!B17,"")</f>
        <v>0</v>
      </c>
      <c r="E21" s="128">
        <f>IF(AND('1 - 4 Hr Raw Data'!Q17="",'2 - 24 Hr Raw Data'!Q17=""),'2 - 24 Hr Raw Data'!I17,"")</f>
        <v>0</v>
      </c>
      <c r="F21" s="126">
        <f>IF(AND('1 - 4 Hr Raw Data'!Q17="",'2 - 24 Hr Raw Data'!Q17=""),'2 - 24 Hr Raw Data'!J17,"")</f>
        <v>0</v>
      </c>
      <c r="G21" s="126">
        <f>IF(AND('1 - 4 Hr Raw Data'!Q17="",'2 - 24 Hr Raw Data'!Q17=""),'2 - 24 Hr Raw Data'!K17,"")</f>
        <v>0</v>
      </c>
      <c r="H21" s="127">
        <f>IF(AND('1 - 4 Hr Raw Data'!Q17="",'2 - 24 Hr Raw Data'!Q17=""),'2 - 24 Hr Raw Data'!L17,"")</f>
        <v>0</v>
      </c>
      <c r="I21" s="355">
        <f>IF(AND('1 - 4 Hr Raw Data'!Q17="",'2 - 24 Hr Raw Data'!Q17=""),'2 - 24 Hr Raw Data'!M17,"")</f>
        <v>0</v>
      </c>
      <c r="J21" s="184" t="e">
        <f>IF(AND('1 - 4 Hr Raw Data'!Q17="",'2 - 24 Hr Raw Data'!Q17=""),(F21/(E21))*100,"")</f>
        <v>#DIV/0!</v>
      </c>
      <c r="K21" s="127" t="e">
        <f ca="1">IF(AND('1 - 4 Hr Raw Data'!Q17="",'2 - 24 Hr Raw Data'!Q17=""),J21/$J$11,"")</f>
        <v>#DIV/0!</v>
      </c>
      <c r="L21" s="182" t="e">
        <f>IF(AND('1 - 4 Hr Raw Data'!Q17="",'2 - 24 Hr Raw Data'!Q17=""),(G21/(E21))*100,"")</f>
        <v>#DIV/0!</v>
      </c>
      <c r="M21" s="127" t="e">
        <f ca="1">IF(AND('1 - 4 Hr Raw Data'!Q17="",'2 - 24 Hr Raw Data'!Q17=""),L21/$L$11,"")</f>
        <v>#DIV/0!</v>
      </c>
      <c r="N21" s="184" t="e">
        <f ca="1">IF(AND('1 - 4 Hr Raw Data'!Q17="",'2 - 24 Hr Raw Data'!Q17=""),H21/$H$11,"")</f>
        <v>#REF!</v>
      </c>
      <c r="O21" s="127" t="e">
        <f ca="1">IF(AND('1 - 4 Hr Raw Data'!Q17="",'2 - 24 Hr Raw Data'!Q17=""),I21/$I$11,"")</f>
        <v>#REF!</v>
      </c>
      <c r="P21" s="128" t="e">
        <f>IF(AND('1 - 4 Hr Raw Data'!Q17="",'2 - 24 Hr Raw Data'!Q17=""),(E21/D21)*($S$4/1.042)*2,"")</f>
        <v>#DIV/0!</v>
      </c>
      <c r="Q21" s="127" t="e">
        <f>IF(AND('1 - 4 Hr Raw Data'!Q17="",'2 - 24 Hr Raw Data'!Q17=""),LOG(P21/S$6,2),"")</f>
        <v>#DIV/0!</v>
      </c>
      <c r="R21" s="129" t="e">
        <f ca="1">IF(AND('1 - 4 Hr Raw Data'!Q17="",'2 - 24 Hr Raw Data'!Q17=""),(P21/P$11)*100,"")</f>
        <v>#DIV/0!</v>
      </c>
      <c r="S21" s="129" t="e">
        <f ca="1">IF(AND('1 - 4 Hr Raw Data'!Q17="",'2 - 24 Hr Raw Data'!Q17=""),(P21-S$6)/(P$11-S$6)*100,"")</f>
        <v>#DIV/0!</v>
      </c>
      <c r="T21" s="144" t="e">
        <f ca="1">IF(AND('1 - 4 Hr Raw Data'!Q17="",'2 - 24 Hr Raw Data'!Q17=""),(Q21/Q$11)*100,"")</f>
        <v>#DIV/0!</v>
      </c>
      <c r="U21" s="253" t="e">
        <f ca="1">IF(R21&lt;20,"% RNC less than 20 %",IF(AND('1 - 4 Hr Raw Data'!Q17&lt;&gt;"",'2 - 24 Hr Raw Data'!Q17=""),"4 Hour: "&amp;'1 - 4 Hr Raw Data'!Q17,IF(AND('1 - 4 Hr Raw Data'!Q17="",'2 - 24 Hr Raw Data'!Q17&lt;&gt;""),"24 Hour: "&amp;'2 - 24 Hr Raw Data'!Q17,IF(AND('1 - 4 Hr Raw Data'!Q17="",'2 - 24 Hr Raw Data'!Q17=""),"","4 Hour: "&amp;'1 - 4 Hr Raw Data'!Q17&amp;"; 24 Hour: "&amp;'2 - 24 Hr Raw Data'!Q17))))</f>
        <v>#DIV/0!</v>
      </c>
      <c r="V21" s="16" t="b">
        <f t="shared" ca="1" si="0"/>
        <v>0</v>
      </c>
    </row>
    <row r="22" spans="1:22" ht="14" x14ac:dyDescent="0.15">
      <c r="A22" s="291" t="str">
        <f>IF('2 - 24 Hr Raw Data'!O18="","",'2 - 24 Hr Raw Data'!O18)</f>
        <v/>
      </c>
      <c r="B22" s="197" t="str">
        <f>IF(A22="","",'3 - 4 Hr Calc Data'!B22)</f>
        <v/>
      </c>
      <c r="C22" s="249" t="str">
        <f>IF(A22="","",'2 - 24 Hr Raw Data'!P18)</f>
        <v/>
      </c>
      <c r="D22" s="142">
        <f>IF(AND('1 - 4 Hr Raw Data'!Q18="",'2 - 24 Hr Raw Data'!Q18=""),'2 - 24 Hr Raw Data'!B18,"")</f>
        <v>0</v>
      </c>
      <c r="E22" s="128">
        <f>IF(AND('1 - 4 Hr Raw Data'!Q18="",'2 - 24 Hr Raw Data'!Q18=""),'2 - 24 Hr Raw Data'!I18,"")</f>
        <v>0</v>
      </c>
      <c r="F22" s="126">
        <f>IF(AND('1 - 4 Hr Raw Data'!Q18="",'2 - 24 Hr Raw Data'!Q18=""),'2 - 24 Hr Raw Data'!J18,"")</f>
        <v>0</v>
      </c>
      <c r="G22" s="126">
        <f>IF(AND('1 - 4 Hr Raw Data'!Q18="",'2 - 24 Hr Raw Data'!Q18=""),'2 - 24 Hr Raw Data'!K18,"")</f>
        <v>0</v>
      </c>
      <c r="H22" s="127">
        <f>IF(AND('1 - 4 Hr Raw Data'!Q18="",'2 - 24 Hr Raw Data'!Q18=""),'2 - 24 Hr Raw Data'!L18,"")</f>
        <v>0</v>
      </c>
      <c r="I22" s="355">
        <f>IF(AND('1 - 4 Hr Raw Data'!Q18="",'2 - 24 Hr Raw Data'!Q18=""),'2 - 24 Hr Raw Data'!M18,"")</f>
        <v>0</v>
      </c>
      <c r="J22" s="184" t="e">
        <f>IF(AND('1 - 4 Hr Raw Data'!Q18="",'2 - 24 Hr Raw Data'!Q18=""),(F22/(E22))*100,"")</f>
        <v>#DIV/0!</v>
      </c>
      <c r="K22" s="127" t="e">
        <f ca="1">IF(AND('1 - 4 Hr Raw Data'!Q18="",'2 - 24 Hr Raw Data'!Q18=""),J22/$J$11,"")</f>
        <v>#DIV/0!</v>
      </c>
      <c r="L22" s="182" t="e">
        <f>IF(AND('1 - 4 Hr Raw Data'!Q18="",'2 - 24 Hr Raw Data'!Q18=""),(G22/(E22))*100,"")</f>
        <v>#DIV/0!</v>
      </c>
      <c r="M22" s="127" t="e">
        <f ca="1">IF(AND('1 - 4 Hr Raw Data'!Q18="",'2 - 24 Hr Raw Data'!Q18=""),L22/$L$11,"")</f>
        <v>#DIV/0!</v>
      </c>
      <c r="N22" s="184" t="e">
        <f ca="1">IF(AND('1 - 4 Hr Raw Data'!Q18="",'2 - 24 Hr Raw Data'!Q18=""),H22/$H$11,"")</f>
        <v>#REF!</v>
      </c>
      <c r="O22" s="127" t="e">
        <f ca="1">IF(AND('1 - 4 Hr Raw Data'!Q18="",'2 - 24 Hr Raw Data'!Q18=""),I22/$I$11,"")</f>
        <v>#REF!</v>
      </c>
      <c r="P22" s="128" t="e">
        <f>IF(AND('1 - 4 Hr Raw Data'!Q18="",'2 - 24 Hr Raw Data'!Q18=""),(E22/D22)*($S$4/1.042)*2,"")</f>
        <v>#DIV/0!</v>
      </c>
      <c r="Q22" s="127" t="e">
        <f>IF(AND('1 - 4 Hr Raw Data'!Q18="",'2 - 24 Hr Raw Data'!Q18=""),LOG(P22/S$6,2),"")</f>
        <v>#DIV/0!</v>
      </c>
      <c r="R22" s="129" t="e">
        <f ca="1">IF(AND('1 - 4 Hr Raw Data'!Q18="",'2 - 24 Hr Raw Data'!Q18=""),(P22/P$11)*100,"")</f>
        <v>#DIV/0!</v>
      </c>
      <c r="S22" s="129" t="e">
        <f ca="1">IF(AND('1 - 4 Hr Raw Data'!Q18="",'2 - 24 Hr Raw Data'!Q18=""),(P22-S$6)/(P$11-S$6)*100,"")</f>
        <v>#DIV/0!</v>
      </c>
      <c r="T22" s="144" t="e">
        <f ca="1">IF(AND('1 - 4 Hr Raw Data'!Q18="",'2 - 24 Hr Raw Data'!Q18=""),(Q22/Q$11)*100,"")</f>
        <v>#DIV/0!</v>
      </c>
      <c r="U22" s="253" t="e">
        <f ca="1">IF(R22&lt;20,"% RNC less than 20 %",IF(AND('1 - 4 Hr Raw Data'!Q18&lt;&gt;"",'2 - 24 Hr Raw Data'!Q18=""),"4 Hour: "&amp;'1 - 4 Hr Raw Data'!Q18,IF(AND('1 - 4 Hr Raw Data'!Q18="",'2 - 24 Hr Raw Data'!Q18&lt;&gt;""),"24 Hour: "&amp;'2 - 24 Hr Raw Data'!Q18,IF(AND('1 - 4 Hr Raw Data'!Q18="",'2 - 24 Hr Raw Data'!Q18=""),"","4 Hour: "&amp;'1 - 4 Hr Raw Data'!Q18&amp;"; 24 Hour: "&amp;'2 - 24 Hr Raw Data'!Q18))))</f>
        <v>#DIV/0!</v>
      </c>
      <c r="V22" s="16" t="b">
        <f t="shared" ca="1" si="0"/>
        <v>0</v>
      </c>
    </row>
    <row r="23" spans="1:22" ht="14" x14ac:dyDescent="0.15">
      <c r="A23" s="291" t="str">
        <f>IF('2 - 24 Hr Raw Data'!O19="","",'2 - 24 Hr Raw Data'!O19)</f>
        <v/>
      </c>
      <c r="B23" s="197" t="str">
        <f>IF(A23="","",'3 - 4 Hr Calc Data'!B23)</f>
        <v/>
      </c>
      <c r="C23" s="249" t="str">
        <f>IF(A23="","",'2 - 24 Hr Raw Data'!P19)</f>
        <v/>
      </c>
      <c r="D23" s="142">
        <f>IF(AND('1 - 4 Hr Raw Data'!Q19="",'2 - 24 Hr Raw Data'!Q19=""),'2 - 24 Hr Raw Data'!B19,"")</f>
        <v>0</v>
      </c>
      <c r="E23" s="128">
        <f>IF(AND('1 - 4 Hr Raw Data'!Q19="",'2 - 24 Hr Raw Data'!Q19=""),'2 - 24 Hr Raw Data'!I19,"")</f>
        <v>0</v>
      </c>
      <c r="F23" s="126">
        <f>IF(AND('1 - 4 Hr Raw Data'!Q19="",'2 - 24 Hr Raw Data'!Q19=""),'2 - 24 Hr Raw Data'!J19,"")</f>
        <v>0</v>
      </c>
      <c r="G23" s="126">
        <f>IF(AND('1 - 4 Hr Raw Data'!Q19="",'2 - 24 Hr Raw Data'!Q19=""),'2 - 24 Hr Raw Data'!K19,"")</f>
        <v>0</v>
      </c>
      <c r="H23" s="127">
        <f>IF(AND('1 - 4 Hr Raw Data'!Q19="",'2 - 24 Hr Raw Data'!Q19=""),'2 - 24 Hr Raw Data'!L19,"")</f>
        <v>0</v>
      </c>
      <c r="I23" s="355">
        <f>IF(AND('1 - 4 Hr Raw Data'!Q19="",'2 - 24 Hr Raw Data'!Q19=""),'2 - 24 Hr Raw Data'!M19,"")</f>
        <v>0</v>
      </c>
      <c r="J23" s="184" t="e">
        <f>IF(AND('1 - 4 Hr Raw Data'!Q19="",'2 - 24 Hr Raw Data'!Q19=""),(F23/(E23))*100,"")</f>
        <v>#DIV/0!</v>
      </c>
      <c r="K23" s="127" t="e">
        <f ca="1">IF(AND('1 - 4 Hr Raw Data'!Q19="",'2 - 24 Hr Raw Data'!Q19=""),J23/$J$11,"")</f>
        <v>#DIV/0!</v>
      </c>
      <c r="L23" s="182" t="e">
        <f>IF(AND('1 - 4 Hr Raw Data'!Q19="",'2 - 24 Hr Raw Data'!Q19=""),(G23/(E23))*100,"")</f>
        <v>#DIV/0!</v>
      </c>
      <c r="M23" s="127" t="e">
        <f ca="1">IF(AND('1 - 4 Hr Raw Data'!Q19="",'2 - 24 Hr Raw Data'!Q19=""),L23/$L$11,"")</f>
        <v>#DIV/0!</v>
      </c>
      <c r="N23" s="184" t="e">
        <f ca="1">IF(AND('1 - 4 Hr Raw Data'!Q19="",'2 - 24 Hr Raw Data'!Q19=""),H23/$H$11,"")</f>
        <v>#REF!</v>
      </c>
      <c r="O23" s="127" t="e">
        <f ca="1">IF(AND('1 - 4 Hr Raw Data'!Q19="",'2 - 24 Hr Raw Data'!Q19=""),I23/$I$11,"")</f>
        <v>#REF!</v>
      </c>
      <c r="P23" s="128" t="e">
        <f>IF(AND('1 - 4 Hr Raw Data'!Q19="",'2 - 24 Hr Raw Data'!Q19=""),(E23/D23)*($S$4/1.042)*2,"")</f>
        <v>#DIV/0!</v>
      </c>
      <c r="Q23" s="127" t="e">
        <f>IF(AND('1 - 4 Hr Raw Data'!Q19="",'2 - 24 Hr Raw Data'!Q19=""),LOG(P23/S$6,2),"")</f>
        <v>#DIV/0!</v>
      </c>
      <c r="R23" s="129" t="e">
        <f ca="1">IF(AND('1 - 4 Hr Raw Data'!Q19="",'2 - 24 Hr Raw Data'!Q19=""),(P23/P$11)*100,"")</f>
        <v>#DIV/0!</v>
      </c>
      <c r="S23" s="129" t="e">
        <f ca="1">IF(AND('1 - 4 Hr Raw Data'!Q19="",'2 - 24 Hr Raw Data'!Q19=""),(P23-S$6)/(P$11-S$6)*100,"")</f>
        <v>#DIV/0!</v>
      </c>
      <c r="T23" s="144" t="e">
        <f ca="1">IF(AND('1 - 4 Hr Raw Data'!Q19="",'2 - 24 Hr Raw Data'!Q19=""),(Q23/Q$11)*100,"")</f>
        <v>#DIV/0!</v>
      </c>
      <c r="U23" s="253" t="e">
        <f ca="1">IF(R23&lt;20,"% RNC less than 20 %",IF(AND('1 - 4 Hr Raw Data'!Q19&lt;&gt;"",'2 - 24 Hr Raw Data'!Q19=""),"4 Hour: "&amp;'1 - 4 Hr Raw Data'!Q19,IF(AND('1 - 4 Hr Raw Data'!Q19="",'2 - 24 Hr Raw Data'!Q19&lt;&gt;""),"24 Hour: "&amp;'2 - 24 Hr Raw Data'!Q19,IF(AND('1 - 4 Hr Raw Data'!Q19="",'2 - 24 Hr Raw Data'!Q19=""),"","4 Hour: "&amp;'1 - 4 Hr Raw Data'!Q19&amp;"; 24 Hour: "&amp;'2 - 24 Hr Raw Data'!Q19))))</f>
        <v>#DIV/0!</v>
      </c>
      <c r="V23" s="16" t="b">
        <f t="shared" ca="1" si="0"/>
        <v>0</v>
      </c>
    </row>
    <row r="24" spans="1:22" ht="14" x14ac:dyDescent="0.15">
      <c r="A24" s="291" t="str">
        <f>IF('2 - 24 Hr Raw Data'!O20="","",'2 - 24 Hr Raw Data'!O20)</f>
        <v/>
      </c>
      <c r="B24" s="197" t="str">
        <f>IF(A24="","",'3 - 4 Hr Calc Data'!B24)</f>
        <v/>
      </c>
      <c r="C24" s="249" t="str">
        <f>IF(A24="","",'2 - 24 Hr Raw Data'!P20)</f>
        <v/>
      </c>
      <c r="D24" s="142">
        <f>IF(AND('1 - 4 Hr Raw Data'!Q20="",'2 - 24 Hr Raw Data'!Q20=""),'2 - 24 Hr Raw Data'!B20,"")</f>
        <v>0</v>
      </c>
      <c r="E24" s="128">
        <f>IF(AND('1 - 4 Hr Raw Data'!Q20="",'2 - 24 Hr Raw Data'!Q20=""),'2 - 24 Hr Raw Data'!I20,"")</f>
        <v>0</v>
      </c>
      <c r="F24" s="126">
        <f>IF(AND('1 - 4 Hr Raw Data'!Q20="",'2 - 24 Hr Raw Data'!Q20=""),'2 - 24 Hr Raw Data'!J20,"")</f>
        <v>0</v>
      </c>
      <c r="G24" s="126">
        <f>IF(AND('1 - 4 Hr Raw Data'!Q20="",'2 - 24 Hr Raw Data'!Q20=""),'2 - 24 Hr Raw Data'!K20,"")</f>
        <v>0</v>
      </c>
      <c r="H24" s="127">
        <f>IF(AND('1 - 4 Hr Raw Data'!Q20="",'2 - 24 Hr Raw Data'!Q20=""),'2 - 24 Hr Raw Data'!L20,"")</f>
        <v>0</v>
      </c>
      <c r="I24" s="355">
        <f>IF(AND('1 - 4 Hr Raw Data'!Q20="",'2 - 24 Hr Raw Data'!Q20=""),'2 - 24 Hr Raw Data'!M20,"")</f>
        <v>0</v>
      </c>
      <c r="J24" s="184" t="e">
        <f>IF(AND('1 - 4 Hr Raw Data'!Q20="",'2 - 24 Hr Raw Data'!Q20=""),(F24/(E24))*100,"")</f>
        <v>#DIV/0!</v>
      </c>
      <c r="K24" s="127" t="e">
        <f ca="1">IF(AND('1 - 4 Hr Raw Data'!Q20="",'2 - 24 Hr Raw Data'!Q20=""),J24/$J$11,"")</f>
        <v>#DIV/0!</v>
      </c>
      <c r="L24" s="182" t="e">
        <f>IF(AND('1 - 4 Hr Raw Data'!Q20="",'2 - 24 Hr Raw Data'!Q20=""),(G24/(E24))*100,"")</f>
        <v>#DIV/0!</v>
      </c>
      <c r="M24" s="127" t="e">
        <f ca="1">IF(AND('1 - 4 Hr Raw Data'!Q20="",'2 - 24 Hr Raw Data'!Q20=""),L24/$L$11,"")</f>
        <v>#DIV/0!</v>
      </c>
      <c r="N24" s="184" t="e">
        <f ca="1">IF(AND('1 - 4 Hr Raw Data'!Q20="",'2 - 24 Hr Raw Data'!Q20=""),H24/$H$11,"")</f>
        <v>#REF!</v>
      </c>
      <c r="O24" s="127" t="e">
        <f ca="1">IF(AND('1 - 4 Hr Raw Data'!Q20="",'2 - 24 Hr Raw Data'!Q20=""),I24/$I$11,"")</f>
        <v>#REF!</v>
      </c>
      <c r="P24" s="128" t="e">
        <f>IF(AND('1 - 4 Hr Raw Data'!Q20="",'2 - 24 Hr Raw Data'!Q20=""),(E24/D24)*($S$4/1.042)*2,"")</f>
        <v>#DIV/0!</v>
      </c>
      <c r="Q24" s="127" t="e">
        <f>IF(AND('1 - 4 Hr Raw Data'!Q20="",'2 - 24 Hr Raw Data'!Q20=""),LOG(P24/S$6,2),"")</f>
        <v>#DIV/0!</v>
      </c>
      <c r="R24" s="129" t="e">
        <f ca="1">IF(AND('1 - 4 Hr Raw Data'!Q20="",'2 - 24 Hr Raw Data'!Q20=""),(P24/P$11)*100,"")</f>
        <v>#DIV/0!</v>
      </c>
      <c r="S24" s="129" t="e">
        <f ca="1">IF(AND('1 - 4 Hr Raw Data'!Q20="",'2 - 24 Hr Raw Data'!Q20=""),(P24-S$6)/(P$11-S$6)*100,"")</f>
        <v>#DIV/0!</v>
      </c>
      <c r="T24" s="144" t="e">
        <f ca="1">IF(AND('1 - 4 Hr Raw Data'!Q20="",'2 - 24 Hr Raw Data'!Q20=""),(Q24/Q$11)*100,"")</f>
        <v>#DIV/0!</v>
      </c>
      <c r="U24" s="253" t="e">
        <f ca="1">IF(R24&lt;20,"% RNC less than 20 %",IF(AND('1 - 4 Hr Raw Data'!Q20&lt;&gt;"",'2 - 24 Hr Raw Data'!Q20=""),"4 Hour: "&amp;'1 - 4 Hr Raw Data'!Q20,IF(AND('1 - 4 Hr Raw Data'!Q20="",'2 - 24 Hr Raw Data'!Q20&lt;&gt;""),"24 Hour: "&amp;'2 - 24 Hr Raw Data'!Q20,IF(AND('1 - 4 Hr Raw Data'!Q20="",'2 - 24 Hr Raw Data'!Q20=""),"","4 Hour: "&amp;'1 - 4 Hr Raw Data'!Q20&amp;"; 24 Hour: "&amp;'2 - 24 Hr Raw Data'!Q20))))</f>
        <v>#DIV/0!</v>
      </c>
      <c r="V24" s="16" t="b">
        <f t="shared" ca="1" si="0"/>
        <v>0</v>
      </c>
    </row>
    <row r="25" spans="1:22" ht="14" x14ac:dyDescent="0.15">
      <c r="A25" s="291" t="str">
        <f>IF('2 - 24 Hr Raw Data'!O21="","",'2 - 24 Hr Raw Data'!O21)</f>
        <v/>
      </c>
      <c r="B25" s="197" t="str">
        <f>IF(A25="","",'3 - 4 Hr Calc Data'!B25)</f>
        <v/>
      </c>
      <c r="C25" s="249" t="str">
        <f>IF(A25="","",'2 - 24 Hr Raw Data'!P21)</f>
        <v/>
      </c>
      <c r="D25" s="142">
        <f>IF(AND('1 - 4 Hr Raw Data'!Q21="",'2 - 24 Hr Raw Data'!Q21=""),'2 - 24 Hr Raw Data'!B21,"")</f>
        <v>0</v>
      </c>
      <c r="E25" s="128">
        <f>IF(AND('1 - 4 Hr Raw Data'!Q21="",'2 - 24 Hr Raw Data'!Q21=""),'2 - 24 Hr Raw Data'!I21,"")</f>
        <v>0</v>
      </c>
      <c r="F25" s="126">
        <f>IF(AND('1 - 4 Hr Raw Data'!Q21="",'2 - 24 Hr Raw Data'!Q21=""),'2 - 24 Hr Raw Data'!J21,"")</f>
        <v>0</v>
      </c>
      <c r="G25" s="126">
        <f>IF(AND('1 - 4 Hr Raw Data'!Q21="",'2 - 24 Hr Raw Data'!Q21=""),'2 - 24 Hr Raw Data'!K21,"")</f>
        <v>0</v>
      </c>
      <c r="H25" s="127">
        <f>IF(AND('1 - 4 Hr Raw Data'!Q21="",'2 - 24 Hr Raw Data'!Q21=""),'2 - 24 Hr Raw Data'!L21,"")</f>
        <v>0</v>
      </c>
      <c r="I25" s="355">
        <f>IF(AND('1 - 4 Hr Raw Data'!Q21="",'2 - 24 Hr Raw Data'!Q21=""),'2 - 24 Hr Raw Data'!M21,"")</f>
        <v>0</v>
      </c>
      <c r="J25" s="184" t="e">
        <f>IF(AND('1 - 4 Hr Raw Data'!Q21="",'2 - 24 Hr Raw Data'!Q21=""),(F25/(E25))*100,"")</f>
        <v>#DIV/0!</v>
      </c>
      <c r="K25" s="127" t="e">
        <f ca="1">IF(AND('1 - 4 Hr Raw Data'!Q21="",'2 - 24 Hr Raw Data'!Q21=""),J25/$J$11,"")</f>
        <v>#DIV/0!</v>
      </c>
      <c r="L25" s="182" t="e">
        <f>IF(AND('1 - 4 Hr Raw Data'!Q21="",'2 - 24 Hr Raw Data'!Q21=""),(G25/(E25))*100,"")</f>
        <v>#DIV/0!</v>
      </c>
      <c r="M25" s="127" t="e">
        <f ca="1">IF(AND('1 - 4 Hr Raw Data'!Q21="",'2 - 24 Hr Raw Data'!Q21=""),L25/$L$11,"")</f>
        <v>#DIV/0!</v>
      </c>
      <c r="N25" s="184" t="e">
        <f ca="1">IF(AND('1 - 4 Hr Raw Data'!Q21="",'2 - 24 Hr Raw Data'!Q21=""),H25/$H$11,"")</f>
        <v>#REF!</v>
      </c>
      <c r="O25" s="127" t="e">
        <f ca="1">IF(AND('1 - 4 Hr Raw Data'!Q21="",'2 - 24 Hr Raw Data'!Q21=""),I25/$I$11,"")</f>
        <v>#REF!</v>
      </c>
      <c r="P25" s="128" t="e">
        <f>IF(AND('1 - 4 Hr Raw Data'!Q21="",'2 - 24 Hr Raw Data'!Q21=""),(E25/D25)*($S$4/1.042)*2,"")</f>
        <v>#DIV/0!</v>
      </c>
      <c r="Q25" s="127" t="e">
        <f>IF(AND('1 - 4 Hr Raw Data'!Q21="",'2 - 24 Hr Raw Data'!Q21=""),LOG(P25/S$6,2),"")</f>
        <v>#DIV/0!</v>
      </c>
      <c r="R25" s="129" t="e">
        <f ca="1">IF(AND('1 - 4 Hr Raw Data'!Q21="",'2 - 24 Hr Raw Data'!Q21=""),(P25/P$11)*100,"")</f>
        <v>#DIV/0!</v>
      </c>
      <c r="S25" s="129" t="e">
        <f ca="1">IF(AND('1 - 4 Hr Raw Data'!Q21="",'2 - 24 Hr Raw Data'!Q21=""),(P25-S$6)/(P$11-S$6)*100,"")</f>
        <v>#DIV/0!</v>
      </c>
      <c r="T25" s="144" t="e">
        <f ca="1">IF(AND('1 - 4 Hr Raw Data'!Q21="",'2 - 24 Hr Raw Data'!Q21=""),(Q25/Q$11)*100,"")</f>
        <v>#DIV/0!</v>
      </c>
      <c r="U25" s="253" t="e">
        <f ca="1">IF(R25&lt;20,"% RNC less than 20 %",IF(AND('1 - 4 Hr Raw Data'!Q21&lt;&gt;"",'2 - 24 Hr Raw Data'!Q21=""),"4 Hour: "&amp;'1 - 4 Hr Raw Data'!Q21,IF(AND('1 - 4 Hr Raw Data'!Q21="",'2 - 24 Hr Raw Data'!Q21&lt;&gt;""),"24 Hour: "&amp;'2 - 24 Hr Raw Data'!Q21,IF(AND('1 - 4 Hr Raw Data'!Q21="",'2 - 24 Hr Raw Data'!Q21=""),"","4 Hour: "&amp;'1 - 4 Hr Raw Data'!Q21&amp;"; 24 Hour: "&amp;'2 - 24 Hr Raw Data'!Q21))))</f>
        <v>#DIV/0!</v>
      </c>
      <c r="V25" s="16" t="b">
        <f t="shared" ca="1" si="0"/>
        <v>0</v>
      </c>
    </row>
    <row r="26" spans="1:22" ht="14" x14ac:dyDescent="0.15">
      <c r="A26" s="291" t="str">
        <f>IF('2 - 24 Hr Raw Data'!O22="","",'2 - 24 Hr Raw Data'!O22)</f>
        <v/>
      </c>
      <c r="B26" s="197" t="str">
        <f>IF(A26="","",'3 - 4 Hr Calc Data'!B26)</f>
        <v/>
      </c>
      <c r="C26" s="249" t="str">
        <f>IF(A26="","",'2 - 24 Hr Raw Data'!P22)</f>
        <v/>
      </c>
      <c r="D26" s="142">
        <f>IF(AND('1 - 4 Hr Raw Data'!Q22="",'2 - 24 Hr Raw Data'!Q22=""),'2 - 24 Hr Raw Data'!B22,"")</f>
        <v>0</v>
      </c>
      <c r="E26" s="128">
        <f>IF(AND('1 - 4 Hr Raw Data'!Q22="",'2 - 24 Hr Raw Data'!Q22=""),'2 - 24 Hr Raw Data'!I22,"")</f>
        <v>0</v>
      </c>
      <c r="F26" s="126">
        <f>IF(AND('1 - 4 Hr Raw Data'!Q22="",'2 - 24 Hr Raw Data'!Q22=""),'2 - 24 Hr Raw Data'!J22,"")</f>
        <v>0</v>
      </c>
      <c r="G26" s="126">
        <f>IF(AND('1 - 4 Hr Raw Data'!Q22="",'2 - 24 Hr Raw Data'!Q22=""),'2 - 24 Hr Raw Data'!K22,"")</f>
        <v>0</v>
      </c>
      <c r="H26" s="127">
        <f>IF(AND('1 - 4 Hr Raw Data'!Q22="",'2 - 24 Hr Raw Data'!Q22=""),'2 - 24 Hr Raw Data'!L22,"")</f>
        <v>0</v>
      </c>
      <c r="I26" s="355">
        <f>IF(AND('1 - 4 Hr Raw Data'!Q22="",'2 - 24 Hr Raw Data'!Q22=""),'2 - 24 Hr Raw Data'!M22,"")</f>
        <v>0</v>
      </c>
      <c r="J26" s="184" t="e">
        <f>IF(AND('1 - 4 Hr Raw Data'!Q22="",'2 - 24 Hr Raw Data'!Q22=""),(F26/(E26))*100,"")</f>
        <v>#DIV/0!</v>
      </c>
      <c r="K26" s="127" t="e">
        <f ca="1">IF(AND('1 - 4 Hr Raw Data'!Q22="",'2 - 24 Hr Raw Data'!Q22=""),J26/$J$11,"")</f>
        <v>#DIV/0!</v>
      </c>
      <c r="L26" s="182" t="e">
        <f>IF(AND('1 - 4 Hr Raw Data'!Q22="",'2 - 24 Hr Raw Data'!Q22=""),(G26/(E26))*100,"")</f>
        <v>#DIV/0!</v>
      </c>
      <c r="M26" s="127" t="e">
        <f ca="1">IF(AND('1 - 4 Hr Raw Data'!Q22="",'2 - 24 Hr Raw Data'!Q22=""),L26/$L$11,"")</f>
        <v>#DIV/0!</v>
      </c>
      <c r="N26" s="184" t="e">
        <f ca="1">IF(AND('1 - 4 Hr Raw Data'!Q22="",'2 - 24 Hr Raw Data'!Q22=""),H26/$H$11,"")</f>
        <v>#REF!</v>
      </c>
      <c r="O26" s="127" t="e">
        <f ca="1">IF(AND('1 - 4 Hr Raw Data'!Q22="",'2 - 24 Hr Raw Data'!Q22=""),I26/$I$11,"")</f>
        <v>#REF!</v>
      </c>
      <c r="P26" s="128" t="e">
        <f>IF(AND('1 - 4 Hr Raw Data'!Q22="",'2 - 24 Hr Raw Data'!Q22=""),(E26/D26)*($S$4/1.042)*2,"")</f>
        <v>#DIV/0!</v>
      </c>
      <c r="Q26" s="127" t="e">
        <f>IF(AND('1 - 4 Hr Raw Data'!Q22="",'2 - 24 Hr Raw Data'!Q22=""),LOG(P26/S$6,2),"")</f>
        <v>#DIV/0!</v>
      </c>
      <c r="R26" s="129" t="e">
        <f ca="1">IF(AND('1 - 4 Hr Raw Data'!Q22="",'2 - 24 Hr Raw Data'!Q22=""),(P26/P$11)*100,"")</f>
        <v>#DIV/0!</v>
      </c>
      <c r="S26" s="129" t="e">
        <f ca="1">IF(AND('1 - 4 Hr Raw Data'!Q22="",'2 - 24 Hr Raw Data'!Q22=""),(P26-S$6)/(P$11-S$6)*100,"")</f>
        <v>#DIV/0!</v>
      </c>
      <c r="T26" s="144" t="e">
        <f ca="1">IF(AND('1 - 4 Hr Raw Data'!Q22="",'2 - 24 Hr Raw Data'!Q22=""),(Q26/Q$11)*100,"")</f>
        <v>#DIV/0!</v>
      </c>
      <c r="U26" s="253" t="e">
        <f ca="1">IF(R26&lt;20,"% RNC less than 20 %",IF(AND('1 - 4 Hr Raw Data'!Q22&lt;&gt;"",'2 - 24 Hr Raw Data'!Q22=""),"4 Hour: "&amp;'1 - 4 Hr Raw Data'!Q22,IF(AND('1 - 4 Hr Raw Data'!Q22="",'2 - 24 Hr Raw Data'!Q22&lt;&gt;""),"24 Hour: "&amp;'2 - 24 Hr Raw Data'!Q22,IF(AND('1 - 4 Hr Raw Data'!Q22="",'2 - 24 Hr Raw Data'!Q22=""),"","4 Hour: "&amp;'1 - 4 Hr Raw Data'!Q22&amp;"; 24 Hour: "&amp;'2 - 24 Hr Raw Data'!Q22))))</f>
        <v>#DIV/0!</v>
      </c>
      <c r="V26" s="16" t="b">
        <f t="shared" ca="1" si="0"/>
        <v>0</v>
      </c>
    </row>
    <row r="27" spans="1:22" ht="14" x14ac:dyDescent="0.15">
      <c r="A27" s="291" t="str">
        <f>IF('2 - 24 Hr Raw Data'!O23="","",'2 - 24 Hr Raw Data'!O23)</f>
        <v/>
      </c>
      <c r="B27" s="197" t="str">
        <f>IF(A27="","",'3 - 4 Hr Calc Data'!B27)</f>
        <v/>
      </c>
      <c r="C27" s="249" t="str">
        <f>IF(A27="","",'2 - 24 Hr Raw Data'!P23)</f>
        <v/>
      </c>
      <c r="D27" s="142">
        <f>IF(AND('1 - 4 Hr Raw Data'!Q23="",'2 - 24 Hr Raw Data'!Q23=""),'2 - 24 Hr Raw Data'!B23,"")</f>
        <v>0</v>
      </c>
      <c r="E27" s="128">
        <f>IF(AND('1 - 4 Hr Raw Data'!Q23="",'2 - 24 Hr Raw Data'!Q23=""),'2 - 24 Hr Raw Data'!I23,"")</f>
        <v>0</v>
      </c>
      <c r="F27" s="126">
        <f>IF(AND('1 - 4 Hr Raw Data'!Q23="",'2 - 24 Hr Raw Data'!Q23=""),'2 - 24 Hr Raw Data'!J23,"")</f>
        <v>0</v>
      </c>
      <c r="G27" s="126">
        <f>IF(AND('1 - 4 Hr Raw Data'!Q23="",'2 - 24 Hr Raw Data'!Q23=""),'2 - 24 Hr Raw Data'!K23,"")</f>
        <v>0</v>
      </c>
      <c r="H27" s="127">
        <f>IF(AND('1 - 4 Hr Raw Data'!Q23="",'2 - 24 Hr Raw Data'!Q23=""),'2 - 24 Hr Raw Data'!L23,"")</f>
        <v>0</v>
      </c>
      <c r="I27" s="355">
        <f>IF(AND('1 - 4 Hr Raw Data'!Q23="",'2 - 24 Hr Raw Data'!Q23=""),'2 - 24 Hr Raw Data'!M23,"")</f>
        <v>0</v>
      </c>
      <c r="J27" s="184" t="e">
        <f>IF(AND('1 - 4 Hr Raw Data'!Q23="",'2 - 24 Hr Raw Data'!Q23=""),(F27/(E27))*100,"")</f>
        <v>#DIV/0!</v>
      </c>
      <c r="K27" s="127" t="e">
        <f ca="1">IF(AND('1 - 4 Hr Raw Data'!Q23="",'2 - 24 Hr Raw Data'!Q23=""),J27/$J$11,"")</f>
        <v>#DIV/0!</v>
      </c>
      <c r="L27" s="182" t="e">
        <f>IF(AND('1 - 4 Hr Raw Data'!Q23="",'2 - 24 Hr Raw Data'!Q23=""),(G27/(E27))*100,"")</f>
        <v>#DIV/0!</v>
      </c>
      <c r="M27" s="127" t="e">
        <f ca="1">IF(AND('1 - 4 Hr Raw Data'!Q23="",'2 - 24 Hr Raw Data'!Q23=""),L27/$L$11,"")</f>
        <v>#DIV/0!</v>
      </c>
      <c r="N27" s="184" t="e">
        <f ca="1">IF(AND('1 - 4 Hr Raw Data'!Q23="",'2 - 24 Hr Raw Data'!Q23=""),H27/$H$11,"")</f>
        <v>#REF!</v>
      </c>
      <c r="O27" s="127" t="e">
        <f ca="1">IF(AND('1 - 4 Hr Raw Data'!Q23="",'2 - 24 Hr Raw Data'!Q23=""),I27/$I$11,"")</f>
        <v>#REF!</v>
      </c>
      <c r="P27" s="128" t="e">
        <f>IF(AND('1 - 4 Hr Raw Data'!Q23="",'2 - 24 Hr Raw Data'!Q23=""),(E27/D27)*($S$4/1.042)*2,"")</f>
        <v>#DIV/0!</v>
      </c>
      <c r="Q27" s="127" t="e">
        <f>IF(AND('1 - 4 Hr Raw Data'!Q23="",'2 - 24 Hr Raw Data'!Q23=""),LOG(P27/S$6,2),"")</f>
        <v>#DIV/0!</v>
      </c>
      <c r="R27" s="129" t="e">
        <f ca="1">IF(AND('1 - 4 Hr Raw Data'!Q23="",'2 - 24 Hr Raw Data'!Q23=""),(P27/P$11)*100,"")</f>
        <v>#DIV/0!</v>
      </c>
      <c r="S27" s="129" t="e">
        <f ca="1">IF(AND('1 - 4 Hr Raw Data'!Q23="",'2 - 24 Hr Raw Data'!Q23=""),(P27-S$6)/(P$11-S$6)*100,"")</f>
        <v>#DIV/0!</v>
      </c>
      <c r="T27" s="144" t="e">
        <f ca="1">IF(AND('1 - 4 Hr Raw Data'!Q23="",'2 - 24 Hr Raw Data'!Q23=""),(Q27/Q$11)*100,"")</f>
        <v>#DIV/0!</v>
      </c>
      <c r="U27" s="253" t="e">
        <f ca="1">IF(R27&lt;20,"% RNC less than 20 %",IF(AND('1 - 4 Hr Raw Data'!Q23&lt;&gt;"",'2 - 24 Hr Raw Data'!Q23=""),"4 Hour: "&amp;'1 - 4 Hr Raw Data'!Q23,IF(AND('1 - 4 Hr Raw Data'!Q23="",'2 - 24 Hr Raw Data'!Q23&lt;&gt;""),"24 Hour: "&amp;'2 - 24 Hr Raw Data'!Q23,IF(AND('1 - 4 Hr Raw Data'!Q23="",'2 - 24 Hr Raw Data'!Q23=""),"","4 Hour: "&amp;'1 - 4 Hr Raw Data'!Q23&amp;"; 24 Hour: "&amp;'2 - 24 Hr Raw Data'!Q23))))</f>
        <v>#DIV/0!</v>
      </c>
      <c r="V27" s="16" t="b">
        <f t="shared" ca="1" si="0"/>
        <v>0</v>
      </c>
    </row>
    <row r="28" spans="1:22" ht="14" x14ac:dyDescent="0.15">
      <c r="A28" s="291" t="str">
        <f>IF('2 - 24 Hr Raw Data'!O24="","",'2 - 24 Hr Raw Data'!O24)</f>
        <v/>
      </c>
      <c r="B28" s="197" t="str">
        <f>IF(A28="","",'3 - 4 Hr Calc Data'!B28)</f>
        <v/>
      </c>
      <c r="C28" s="249" t="str">
        <f>IF(A28="","",'2 - 24 Hr Raw Data'!P24)</f>
        <v/>
      </c>
      <c r="D28" s="142">
        <f>IF(AND('1 - 4 Hr Raw Data'!Q24="",'2 - 24 Hr Raw Data'!Q24=""),'2 - 24 Hr Raw Data'!B24,"")</f>
        <v>0</v>
      </c>
      <c r="E28" s="128">
        <f>IF(AND('1 - 4 Hr Raw Data'!Q24="",'2 - 24 Hr Raw Data'!Q24=""),'2 - 24 Hr Raw Data'!I24,"")</f>
        <v>0</v>
      </c>
      <c r="F28" s="126">
        <f>IF(AND('1 - 4 Hr Raw Data'!Q24="",'2 - 24 Hr Raw Data'!Q24=""),'2 - 24 Hr Raw Data'!J24,"")</f>
        <v>0</v>
      </c>
      <c r="G28" s="126">
        <f>IF(AND('1 - 4 Hr Raw Data'!Q24="",'2 - 24 Hr Raw Data'!Q24=""),'2 - 24 Hr Raw Data'!K24,"")</f>
        <v>0</v>
      </c>
      <c r="H28" s="127">
        <f>IF(AND('1 - 4 Hr Raw Data'!Q24="",'2 - 24 Hr Raw Data'!Q24=""),'2 - 24 Hr Raw Data'!L24,"")</f>
        <v>0</v>
      </c>
      <c r="I28" s="355">
        <f>IF(AND('1 - 4 Hr Raw Data'!Q24="",'2 - 24 Hr Raw Data'!Q24=""),'2 - 24 Hr Raw Data'!M24,"")</f>
        <v>0</v>
      </c>
      <c r="J28" s="184" t="e">
        <f>IF(AND('1 - 4 Hr Raw Data'!Q24="",'2 - 24 Hr Raw Data'!Q24=""),(F28/(E28))*100,"")</f>
        <v>#DIV/0!</v>
      </c>
      <c r="K28" s="127" t="e">
        <f ca="1">IF(AND('1 - 4 Hr Raw Data'!Q24="",'2 - 24 Hr Raw Data'!Q24=""),J28/$J$11,"")</f>
        <v>#DIV/0!</v>
      </c>
      <c r="L28" s="182" t="e">
        <f>IF(AND('1 - 4 Hr Raw Data'!Q24="",'2 - 24 Hr Raw Data'!Q24=""),(G28/(E28))*100,"")</f>
        <v>#DIV/0!</v>
      </c>
      <c r="M28" s="127" t="e">
        <f ca="1">IF(AND('1 - 4 Hr Raw Data'!Q24="",'2 - 24 Hr Raw Data'!Q24=""),L28/$L$11,"")</f>
        <v>#DIV/0!</v>
      </c>
      <c r="N28" s="184" t="e">
        <f ca="1">IF(AND('1 - 4 Hr Raw Data'!Q24="",'2 - 24 Hr Raw Data'!Q24=""),H28/$H$11,"")</f>
        <v>#REF!</v>
      </c>
      <c r="O28" s="127" t="e">
        <f ca="1">IF(AND('1 - 4 Hr Raw Data'!Q24="",'2 - 24 Hr Raw Data'!Q24=""),I28/$I$11,"")</f>
        <v>#REF!</v>
      </c>
      <c r="P28" s="128" t="e">
        <f>IF(AND('1 - 4 Hr Raw Data'!Q24="",'2 - 24 Hr Raw Data'!Q24=""),(E28/D28)*($S$4/1.042)*2,"")</f>
        <v>#DIV/0!</v>
      </c>
      <c r="Q28" s="127" t="e">
        <f>IF(AND('1 - 4 Hr Raw Data'!Q24="",'2 - 24 Hr Raw Data'!Q24=""),LOG(P28/S$6,2),"")</f>
        <v>#DIV/0!</v>
      </c>
      <c r="R28" s="129" t="e">
        <f ca="1">IF(AND('1 - 4 Hr Raw Data'!Q24="",'2 - 24 Hr Raw Data'!Q24=""),(P28/P$11)*100,"")</f>
        <v>#DIV/0!</v>
      </c>
      <c r="S28" s="129" t="e">
        <f ca="1">IF(AND('1 - 4 Hr Raw Data'!Q24="",'2 - 24 Hr Raw Data'!Q24=""),(P28-S$6)/(P$11-S$6)*100,"")</f>
        <v>#DIV/0!</v>
      </c>
      <c r="T28" s="144" t="e">
        <f ca="1">IF(AND('1 - 4 Hr Raw Data'!Q24="",'2 - 24 Hr Raw Data'!Q24=""),(Q28/Q$11)*100,"")</f>
        <v>#DIV/0!</v>
      </c>
      <c r="U28" s="253" t="e">
        <f ca="1">IF(R28&lt;20,"% RNC less than 20 %",IF(AND('1 - 4 Hr Raw Data'!Q24&lt;&gt;"",'2 - 24 Hr Raw Data'!Q24=""),"4 Hour: "&amp;'1 - 4 Hr Raw Data'!Q24,IF(AND('1 - 4 Hr Raw Data'!Q24="",'2 - 24 Hr Raw Data'!Q24&lt;&gt;""),"24 Hour: "&amp;'2 - 24 Hr Raw Data'!Q24,IF(AND('1 - 4 Hr Raw Data'!Q24="",'2 - 24 Hr Raw Data'!Q24=""),"","4 Hour: "&amp;'1 - 4 Hr Raw Data'!Q24&amp;"; 24 Hour: "&amp;'2 - 24 Hr Raw Data'!Q24))))</f>
        <v>#DIV/0!</v>
      </c>
      <c r="V28" s="16" t="b">
        <f t="shared" ca="1" si="0"/>
        <v>0</v>
      </c>
    </row>
    <row r="29" spans="1:22" ht="14" x14ac:dyDescent="0.15">
      <c r="A29" s="291" t="str">
        <f>IF('2 - 24 Hr Raw Data'!O25="","",'2 - 24 Hr Raw Data'!O25)</f>
        <v/>
      </c>
      <c r="B29" s="197" t="str">
        <f>IF(A29="","",'3 - 4 Hr Calc Data'!B29)</f>
        <v/>
      </c>
      <c r="C29" s="249" t="str">
        <f>IF(A29="","",'2 - 24 Hr Raw Data'!P25)</f>
        <v/>
      </c>
      <c r="D29" s="142">
        <f>IF(AND('1 - 4 Hr Raw Data'!Q25="",'2 - 24 Hr Raw Data'!Q25=""),'2 - 24 Hr Raw Data'!B25,"")</f>
        <v>0</v>
      </c>
      <c r="E29" s="128">
        <f>IF(AND('1 - 4 Hr Raw Data'!Q25="",'2 - 24 Hr Raw Data'!Q25=""),'2 - 24 Hr Raw Data'!I25,"")</f>
        <v>0</v>
      </c>
      <c r="F29" s="126">
        <f>IF(AND('1 - 4 Hr Raw Data'!Q25="",'2 - 24 Hr Raw Data'!Q25=""),'2 - 24 Hr Raw Data'!J25,"")</f>
        <v>0</v>
      </c>
      <c r="G29" s="126">
        <f>IF(AND('1 - 4 Hr Raw Data'!Q25="",'2 - 24 Hr Raw Data'!Q25=""),'2 - 24 Hr Raw Data'!K25,"")</f>
        <v>0</v>
      </c>
      <c r="H29" s="127">
        <f>IF(AND('1 - 4 Hr Raw Data'!Q25="",'2 - 24 Hr Raw Data'!Q25=""),'2 - 24 Hr Raw Data'!L25,"")</f>
        <v>0</v>
      </c>
      <c r="I29" s="355">
        <f>IF(AND('1 - 4 Hr Raw Data'!Q25="",'2 - 24 Hr Raw Data'!Q25=""),'2 - 24 Hr Raw Data'!M25,"")</f>
        <v>0</v>
      </c>
      <c r="J29" s="184" t="e">
        <f>IF(AND('1 - 4 Hr Raw Data'!Q25="",'2 - 24 Hr Raw Data'!Q25=""),(F29/(E29))*100,"")</f>
        <v>#DIV/0!</v>
      </c>
      <c r="K29" s="127" t="e">
        <f ca="1">IF(AND('1 - 4 Hr Raw Data'!Q25="",'2 - 24 Hr Raw Data'!Q25=""),J29/$J$11,"")</f>
        <v>#DIV/0!</v>
      </c>
      <c r="L29" s="182" t="e">
        <f>IF(AND('1 - 4 Hr Raw Data'!Q25="",'2 - 24 Hr Raw Data'!Q25=""),(G29/(E29))*100,"")</f>
        <v>#DIV/0!</v>
      </c>
      <c r="M29" s="127" t="e">
        <f ca="1">IF(AND('1 - 4 Hr Raw Data'!Q25="",'2 - 24 Hr Raw Data'!Q25=""),L29/$L$11,"")</f>
        <v>#DIV/0!</v>
      </c>
      <c r="N29" s="184" t="e">
        <f ca="1">IF(AND('1 - 4 Hr Raw Data'!Q25="",'2 - 24 Hr Raw Data'!Q25=""),H29/$H$11,"")</f>
        <v>#REF!</v>
      </c>
      <c r="O29" s="127" t="e">
        <f ca="1">IF(AND('1 - 4 Hr Raw Data'!Q25="",'2 - 24 Hr Raw Data'!Q25=""),I29/$I$11,"")</f>
        <v>#REF!</v>
      </c>
      <c r="P29" s="128" t="e">
        <f>IF(AND('1 - 4 Hr Raw Data'!Q25="",'2 - 24 Hr Raw Data'!Q25=""),(E29/D29)*($S$4/1.042)*2,"")</f>
        <v>#DIV/0!</v>
      </c>
      <c r="Q29" s="127" t="e">
        <f>IF(AND('1 - 4 Hr Raw Data'!Q25="",'2 - 24 Hr Raw Data'!Q25=""),LOG(P29/S$6,2),"")</f>
        <v>#DIV/0!</v>
      </c>
      <c r="R29" s="129" t="e">
        <f ca="1">IF(AND('1 - 4 Hr Raw Data'!Q25="",'2 - 24 Hr Raw Data'!Q25=""),(P29/P$11)*100,"")</f>
        <v>#DIV/0!</v>
      </c>
      <c r="S29" s="129" t="e">
        <f ca="1">IF(AND('1 - 4 Hr Raw Data'!Q25="",'2 - 24 Hr Raw Data'!Q25=""),(P29-S$6)/(P$11-S$6)*100,"")</f>
        <v>#DIV/0!</v>
      </c>
      <c r="T29" s="144" t="e">
        <f ca="1">IF(AND('1 - 4 Hr Raw Data'!Q25="",'2 - 24 Hr Raw Data'!Q25=""),(Q29/Q$11)*100,"")</f>
        <v>#DIV/0!</v>
      </c>
      <c r="U29" s="253" t="e">
        <f ca="1">IF(R29&lt;20,"% RNC less than 20 %",IF(AND('1 - 4 Hr Raw Data'!Q25&lt;&gt;"",'2 - 24 Hr Raw Data'!Q25=""),"4 Hour: "&amp;'1 - 4 Hr Raw Data'!Q25,IF(AND('1 - 4 Hr Raw Data'!Q25="",'2 - 24 Hr Raw Data'!Q25&lt;&gt;""),"24 Hour: "&amp;'2 - 24 Hr Raw Data'!Q25,IF(AND('1 - 4 Hr Raw Data'!Q25="",'2 - 24 Hr Raw Data'!Q25=""),"","4 Hour: "&amp;'1 - 4 Hr Raw Data'!Q25&amp;"; 24 Hour: "&amp;'2 - 24 Hr Raw Data'!Q25))))</f>
        <v>#DIV/0!</v>
      </c>
      <c r="V29" s="16" t="b">
        <f t="shared" ca="1" si="0"/>
        <v>0</v>
      </c>
    </row>
    <row r="30" spans="1:22" ht="14" x14ac:dyDescent="0.15">
      <c r="A30" s="291" t="str">
        <f>IF('2 - 24 Hr Raw Data'!O26="","",'2 - 24 Hr Raw Data'!O26)</f>
        <v/>
      </c>
      <c r="B30" s="197" t="str">
        <f>IF(A30="","",'3 - 4 Hr Calc Data'!B30)</f>
        <v/>
      </c>
      <c r="C30" s="249" t="str">
        <f>IF(A30="","",'2 - 24 Hr Raw Data'!P26)</f>
        <v/>
      </c>
      <c r="D30" s="142">
        <f>IF(AND('1 - 4 Hr Raw Data'!Q26="",'2 - 24 Hr Raw Data'!Q26=""),'2 - 24 Hr Raw Data'!B26,"")</f>
        <v>0</v>
      </c>
      <c r="E30" s="128">
        <f>IF(AND('1 - 4 Hr Raw Data'!Q26="",'2 - 24 Hr Raw Data'!Q26=""),'2 - 24 Hr Raw Data'!I26,"")</f>
        <v>0</v>
      </c>
      <c r="F30" s="126">
        <f>IF(AND('1 - 4 Hr Raw Data'!Q26="",'2 - 24 Hr Raw Data'!Q26=""),'2 - 24 Hr Raw Data'!J26,"")</f>
        <v>0</v>
      </c>
      <c r="G30" s="126">
        <f>IF(AND('1 - 4 Hr Raw Data'!Q26="",'2 - 24 Hr Raw Data'!Q26=""),'2 - 24 Hr Raw Data'!K26,"")</f>
        <v>0</v>
      </c>
      <c r="H30" s="127">
        <f>IF(AND('1 - 4 Hr Raw Data'!Q26="",'2 - 24 Hr Raw Data'!Q26=""),'2 - 24 Hr Raw Data'!L26,"")</f>
        <v>0</v>
      </c>
      <c r="I30" s="355">
        <f>IF(AND('1 - 4 Hr Raw Data'!Q26="",'2 - 24 Hr Raw Data'!Q26=""),'2 - 24 Hr Raw Data'!M26,"")</f>
        <v>0</v>
      </c>
      <c r="J30" s="184" t="e">
        <f>IF(AND('1 - 4 Hr Raw Data'!Q26="",'2 - 24 Hr Raw Data'!Q26=""),(F30/(E30))*100,"")</f>
        <v>#DIV/0!</v>
      </c>
      <c r="K30" s="127" t="e">
        <f ca="1">IF(AND('1 - 4 Hr Raw Data'!Q26="",'2 - 24 Hr Raw Data'!Q26=""),J30/$J$11,"")</f>
        <v>#DIV/0!</v>
      </c>
      <c r="L30" s="182" t="e">
        <f>IF(AND('1 - 4 Hr Raw Data'!Q26="",'2 - 24 Hr Raw Data'!Q26=""),(G30/(E30))*100,"")</f>
        <v>#DIV/0!</v>
      </c>
      <c r="M30" s="127" t="e">
        <f ca="1">IF(AND('1 - 4 Hr Raw Data'!Q26="",'2 - 24 Hr Raw Data'!Q26=""),L30/$L$11,"")</f>
        <v>#DIV/0!</v>
      </c>
      <c r="N30" s="184" t="e">
        <f ca="1">IF(AND('1 - 4 Hr Raw Data'!Q26="",'2 - 24 Hr Raw Data'!Q26=""),H30/$H$11,"")</f>
        <v>#REF!</v>
      </c>
      <c r="O30" s="127" t="e">
        <f ca="1">IF(AND('1 - 4 Hr Raw Data'!Q26="",'2 - 24 Hr Raw Data'!Q26=""),I30/$I$11,"")</f>
        <v>#REF!</v>
      </c>
      <c r="P30" s="128" t="e">
        <f>IF(AND('1 - 4 Hr Raw Data'!Q26="",'2 - 24 Hr Raw Data'!Q26=""),(E30/D30)*($S$4/1.042)*2,"")</f>
        <v>#DIV/0!</v>
      </c>
      <c r="Q30" s="127" t="e">
        <f>IF(AND('1 - 4 Hr Raw Data'!Q26="",'2 - 24 Hr Raw Data'!Q26=""),LOG(P30/S$6,2),"")</f>
        <v>#DIV/0!</v>
      </c>
      <c r="R30" s="129" t="e">
        <f ca="1">IF(AND('1 - 4 Hr Raw Data'!Q26="",'2 - 24 Hr Raw Data'!Q26=""),(P30/P$11)*100,"")</f>
        <v>#DIV/0!</v>
      </c>
      <c r="S30" s="129" t="e">
        <f ca="1">IF(AND('1 - 4 Hr Raw Data'!Q26="",'2 - 24 Hr Raw Data'!Q26=""),(P30-S$6)/(P$11-S$6)*100,"")</f>
        <v>#DIV/0!</v>
      </c>
      <c r="T30" s="144" t="e">
        <f ca="1">IF(AND('1 - 4 Hr Raw Data'!Q26="",'2 - 24 Hr Raw Data'!Q26=""),(Q30/Q$11)*100,"")</f>
        <v>#DIV/0!</v>
      </c>
      <c r="U30" s="253" t="e">
        <f ca="1">IF(R30&lt;20,"% RNC less than 20 %",IF(AND('1 - 4 Hr Raw Data'!Q26&lt;&gt;"",'2 - 24 Hr Raw Data'!Q26=""),"4 Hour: "&amp;'1 - 4 Hr Raw Data'!Q26,IF(AND('1 - 4 Hr Raw Data'!Q26="",'2 - 24 Hr Raw Data'!Q26&lt;&gt;""),"24 Hour: "&amp;'2 - 24 Hr Raw Data'!Q26,IF(AND('1 - 4 Hr Raw Data'!Q26="",'2 - 24 Hr Raw Data'!Q26=""),"","4 Hour: "&amp;'1 - 4 Hr Raw Data'!Q26&amp;"; 24 Hour: "&amp;'2 - 24 Hr Raw Data'!Q26))))</f>
        <v>#DIV/0!</v>
      </c>
      <c r="V30" s="16" t="b">
        <f t="shared" ca="1" si="0"/>
        <v>0</v>
      </c>
    </row>
    <row r="31" spans="1:22" ht="14" x14ac:dyDescent="0.15">
      <c r="A31" s="291" t="str">
        <f>IF('2 - 24 Hr Raw Data'!O27="","",'2 - 24 Hr Raw Data'!O27)</f>
        <v/>
      </c>
      <c r="B31" s="197" t="str">
        <f>IF(A31="","",'3 - 4 Hr Calc Data'!B31)</f>
        <v/>
      </c>
      <c r="C31" s="249" t="str">
        <f>IF(A31="","",'2 - 24 Hr Raw Data'!P27)</f>
        <v/>
      </c>
      <c r="D31" s="142">
        <f>IF(AND('1 - 4 Hr Raw Data'!Q27="",'2 - 24 Hr Raw Data'!Q27=""),'2 - 24 Hr Raw Data'!B27,"")</f>
        <v>0</v>
      </c>
      <c r="E31" s="128">
        <f>IF(AND('1 - 4 Hr Raw Data'!Q27="",'2 - 24 Hr Raw Data'!Q27=""),'2 - 24 Hr Raw Data'!I27,"")</f>
        <v>0</v>
      </c>
      <c r="F31" s="126">
        <f>IF(AND('1 - 4 Hr Raw Data'!Q27="",'2 - 24 Hr Raw Data'!Q27=""),'2 - 24 Hr Raw Data'!J27,"")</f>
        <v>0</v>
      </c>
      <c r="G31" s="126">
        <f>IF(AND('1 - 4 Hr Raw Data'!Q27="",'2 - 24 Hr Raw Data'!Q27=""),'2 - 24 Hr Raw Data'!K27,"")</f>
        <v>0</v>
      </c>
      <c r="H31" s="127">
        <f>IF(AND('1 - 4 Hr Raw Data'!Q27="",'2 - 24 Hr Raw Data'!Q27=""),'2 - 24 Hr Raw Data'!L27,"")</f>
        <v>0</v>
      </c>
      <c r="I31" s="355">
        <f>IF(AND('1 - 4 Hr Raw Data'!Q27="",'2 - 24 Hr Raw Data'!Q27=""),'2 - 24 Hr Raw Data'!M27,"")</f>
        <v>0</v>
      </c>
      <c r="J31" s="184" t="e">
        <f>IF(AND('1 - 4 Hr Raw Data'!Q27="",'2 - 24 Hr Raw Data'!Q27=""),(F31/(E31))*100,"")</f>
        <v>#DIV/0!</v>
      </c>
      <c r="K31" s="127" t="e">
        <f ca="1">IF(AND('1 - 4 Hr Raw Data'!Q27="",'2 - 24 Hr Raw Data'!Q27=""),J31/$J$11,"")</f>
        <v>#DIV/0!</v>
      </c>
      <c r="L31" s="182" t="e">
        <f>IF(AND('1 - 4 Hr Raw Data'!Q27="",'2 - 24 Hr Raw Data'!Q27=""),(G31/(E31))*100,"")</f>
        <v>#DIV/0!</v>
      </c>
      <c r="M31" s="127" t="e">
        <f ca="1">IF(AND('1 - 4 Hr Raw Data'!Q27="",'2 - 24 Hr Raw Data'!Q27=""),L31/$L$11,"")</f>
        <v>#DIV/0!</v>
      </c>
      <c r="N31" s="184" t="e">
        <f ca="1">IF(AND('1 - 4 Hr Raw Data'!Q27="",'2 - 24 Hr Raw Data'!Q27=""),H31/$H$11,"")</f>
        <v>#REF!</v>
      </c>
      <c r="O31" s="127" t="e">
        <f ca="1">IF(AND('1 - 4 Hr Raw Data'!Q27="",'2 - 24 Hr Raw Data'!Q27=""),I31/$I$11,"")</f>
        <v>#REF!</v>
      </c>
      <c r="P31" s="128" t="e">
        <f>IF(AND('1 - 4 Hr Raw Data'!Q27="",'2 - 24 Hr Raw Data'!Q27=""),(E31/D31)*($S$4/1.042)*2,"")</f>
        <v>#DIV/0!</v>
      </c>
      <c r="Q31" s="127" t="e">
        <f>IF(AND('1 - 4 Hr Raw Data'!Q27="",'2 - 24 Hr Raw Data'!Q27=""),LOG(P31/S$6,2),"")</f>
        <v>#DIV/0!</v>
      </c>
      <c r="R31" s="129" t="e">
        <f ca="1">IF(AND('1 - 4 Hr Raw Data'!Q27="",'2 - 24 Hr Raw Data'!Q27=""),(P31/P$11)*100,"")</f>
        <v>#DIV/0!</v>
      </c>
      <c r="S31" s="129" t="e">
        <f ca="1">IF(AND('1 - 4 Hr Raw Data'!Q27="",'2 - 24 Hr Raw Data'!Q27=""),(P31-S$6)/(P$11-S$6)*100,"")</f>
        <v>#DIV/0!</v>
      </c>
      <c r="T31" s="144" t="e">
        <f ca="1">IF(AND('1 - 4 Hr Raw Data'!Q27="",'2 - 24 Hr Raw Data'!Q27=""),(Q31/Q$11)*100,"")</f>
        <v>#DIV/0!</v>
      </c>
      <c r="U31" s="253" t="e">
        <f ca="1">IF(R31&lt;20,"% RNC less than 20 %",IF(AND('1 - 4 Hr Raw Data'!Q27&lt;&gt;"",'2 - 24 Hr Raw Data'!Q27=""),"4 Hour: "&amp;'1 - 4 Hr Raw Data'!Q27,IF(AND('1 - 4 Hr Raw Data'!Q27="",'2 - 24 Hr Raw Data'!Q27&lt;&gt;""),"24 Hour: "&amp;'2 - 24 Hr Raw Data'!Q27,IF(AND('1 - 4 Hr Raw Data'!Q27="",'2 - 24 Hr Raw Data'!Q27=""),"","4 Hour: "&amp;'1 - 4 Hr Raw Data'!Q27&amp;"; 24 Hour: "&amp;'2 - 24 Hr Raw Data'!Q27))))</f>
        <v>#DIV/0!</v>
      </c>
      <c r="V31" s="16" t="b">
        <f t="shared" ca="1" si="0"/>
        <v>0</v>
      </c>
    </row>
    <row r="32" spans="1:22" ht="14" x14ac:dyDescent="0.15">
      <c r="A32" s="291" t="str">
        <f>IF('2 - 24 Hr Raw Data'!O28="","",'2 - 24 Hr Raw Data'!O28)</f>
        <v/>
      </c>
      <c r="B32" s="197" t="str">
        <f>IF(A32="","",'3 - 4 Hr Calc Data'!B32)</f>
        <v/>
      </c>
      <c r="C32" s="249" t="str">
        <f>IF(A32="","",'2 - 24 Hr Raw Data'!P28)</f>
        <v/>
      </c>
      <c r="D32" s="142">
        <f>IF(AND('1 - 4 Hr Raw Data'!Q28="",'2 - 24 Hr Raw Data'!Q28=""),'2 - 24 Hr Raw Data'!B28,"")</f>
        <v>0</v>
      </c>
      <c r="E32" s="128">
        <f>IF(AND('1 - 4 Hr Raw Data'!Q28="",'2 - 24 Hr Raw Data'!Q28=""),'2 - 24 Hr Raw Data'!I28,"")</f>
        <v>0</v>
      </c>
      <c r="F32" s="126">
        <f>IF(AND('1 - 4 Hr Raw Data'!Q28="",'2 - 24 Hr Raw Data'!Q28=""),'2 - 24 Hr Raw Data'!J28,"")</f>
        <v>0</v>
      </c>
      <c r="G32" s="126">
        <f>IF(AND('1 - 4 Hr Raw Data'!Q28="",'2 - 24 Hr Raw Data'!Q28=""),'2 - 24 Hr Raw Data'!K28,"")</f>
        <v>0</v>
      </c>
      <c r="H32" s="127">
        <f>IF(AND('1 - 4 Hr Raw Data'!Q28="",'2 - 24 Hr Raw Data'!Q28=""),'2 - 24 Hr Raw Data'!L28,"")</f>
        <v>0</v>
      </c>
      <c r="I32" s="355">
        <f>IF(AND('1 - 4 Hr Raw Data'!Q28="",'2 - 24 Hr Raw Data'!Q28=""),'2 - 24 Hr Raw Data'!M28,"")</f>
        <v>0</v>
      </c>
      <c r="J32" s="184" t="e">
        <f>IF(AND('1 - 4 Hr Raw Data'!Q28="",'2 - 24 Hr Raw Data'!Q28=""),(F32/(E32))*100,"")</f>
        <v>#DIV/0!</v>
      </c>
      <c r="K32" s="127" t="e">
        <f ca="1">IF(AND('1 - 4 Hr Raw Data'!Q28="",'2 - 24 Hr Raw Data'!Q28=""),J32/$J$11,"")</f>
        <v>#DIV/0!</v>
      </c>
      <c r="L32" s="182" t="e">
        <f>IF(AND('1 - 4 Hr Raw Data'!Q28="",'2 - 24 Hr Raw Data'!Q28=""),(G32/(E32))*100,"")</f>
        <v>#DIV/0!</v>
      </c>
      <c r="M32" s="127" t="e">
        <f ca="1">IF(AND('1 - 4 Hr Raw Data'!Q28="",'2 - 24 Hr Raw Data'!Q28=""),L32/$L$11,"")</f>
        <v>#DIV/0!</v>
      </c>
      <c r="N32" s="184" t="e">
        <f ca="1">IF(AND('1 - 4 Hr Raw Data'!Q28="",'2 - 24 Hr Raw Data'!Q28=""),H32/$H$11,"")</f>
        <v>#REF!</v>
      </c>
      <c r="O32" s="127" t="e">
        <f ca="1">IF(AND('1 - 4 Hr Raw Data'!Q28="",'2 - 24 Hr Raw Data'!Q28=""),I32/$I$11,"")</f>
        <v>#REF!</v>
      </c>
      <c r="P32" s="128" t="e">
        <f>IF(AND('1 - 4 Hr Raw Data'!Q28="",'2 - 24 Hr Raw Data'!Q28=""),(E32/D32)*($S$4/1.042)*2,"")</f>
        <v>#DIV/0!</v>
      </c>
      <c r="Q32" s="127" t="e">
        <f>IF(AND('1 - 4 Hr Raw Data'!Q28="",'2 - 24 Hr Raw Data'!Q28=""),LOG(P32/S$6,2),"")</f>
        <v>#DIV/0!</v>
      </c>
      <c r="R32" s="129" t="e">
        <f ca="1">IF(AND('1 - 4 Hr Raw Data'!Q28="",'2 - 24 Hr Raw Data'!Q28=""),(P32/P$11)*100,"")</f>
        <v>#DIV/0!</v>
      </c>
      <c r="S32" s="129" t="e">
        <f ca="1">IF(AND('1 - 4 Hr Raw Data'!Q28="",'2 - 24 Hr Raw Data'!Q28=""),(P32-S$6)/(P$11-S$6)*100,"")</f>
        <v>#DIV/0!</v>
      </c>
      <c r="T32" s="144" t="e">
        <f ca="1">IF(AND('1 - 4 Hr Raw Data'!Q28="",'2 - 24 Hr Raw Data'!Q28=""),(Q32/Q$11)*100,"")</f>
        <v>#DIV/0!</v>
      </c>
      <c r="U32" s="253" t="e">
        <f ca="1">IF(R32&lt;20,"% RNC less than 20 %",IF(AND('1 - 4 Hr Raw Data'!Q28&lt;&gt;"",'2 - 24 Hr Raw Data'!Q28=""),"4 Hour: "&amp;'1 - 4 Hr Raw Data'!Q28,IF(AND('1 - 4 Hr Raw Data'!Q28="",'2 - 24 Hr Raw Data'!Q28&lt;&gt;""),"24 Hour: "&amp;'2 - 24 Hr Raw Data'!Q28,IF(AND('1 - 4 Hr Raw Data'!Q28="",'2 - 24 Hr Raw Data'!Q28=""),"","4 Hour: "&amp;'1 - 4 Hr Raw Data'!Q28&amp;"; 24 Hour: "&amp;'2 - 24 Hr Raw Data'!Q28))))</f>
        <v>#DIV/0!</v>
      </c>
      <c r="V32" s="16" t="b">
        <f t="shared" ca="1" si="0"/>
        <v>0</v>
      </c>
    </row>
    <row r="33" spans="1:22" ht="14" x14ac:dyDescent="0.15">
      <c r="A33" s="291" t="str">
        <f>IF('2 - 24 Hr Raw Data'!O29="","",'2 - 24 Hr Raw Data'!O29)</f>
        <v/>
      </c>
      <c r="B33" s="197" t="str">
        <f>IF(A33="","",'3 - 4 Hr Calc Data'!B33)</f>
        <v/>
      </c>
      <c r="C33" s="249" t="str">
        <f>IF(A33="","",'2 - 24 Hr Raw Data'!P29)</f>
        <v/>
      </c>
      <c r="D33" s="142">
        <f>IF(AND('1 - 4 Hr Raw Data'!Q29="",'2 - 24 Hr Raw Data'!Q29=""),'2 - 24 Hr Raw Data'!B29,"")</f>
        <v>0</v>
      </c>
      <c r="E33" s="128">
        <f>IF(AND('1 - 4 Hr Raw Data'!Q29="",'2 - 24 Hr Raw Data'!Q29=""),'2 - 24 Hr Raw Data'!I29,"")</f>
        <v>0</v>
      </c>
      <c r="F33" s="126">
        <f>IF(AND('1 - 4 Hr Raw Data'!Q29="",'2 - 24 Hr Raw Data'!Q29=""),'2 - 24 Hr Raw Data'!J29,"")</f>
        <v>0</v>
      </c>
      <c r="G33" s="126">
        <f>IF(AND('1 - 4 Hr Raw Data'!Q29="",'2 - 24 Hr Raw Data'!Q29=""),'2 - 24 Hr Raw Data'!K29,"")</f>
        <v>0</v>
      </c>
      <c r="H33" s="127">
        <f>IF(AND('1 - 4 Hr Raw Data'!Q29="",'2 - 24 Hr Raw Data'!Q29=""),'2 - 24 Hr Raw Data'!L29,"")</f>
        <v>0</v>
      </c>
      <c r="I33" s="355">
        <f>IF(AND('1 - 4 Hr Raw Data'!Q29="",'2 - 24 Hr Raw Data'!Q29=""),'2 - 24 Hr Raw Data'!M29,"")</f>
        <v>0</v>
      </c>
      <c r="J33" s="184" t="e">
        <f>IF(AND('1 - 4 Hr Raw Data'!Q29="",'2 - 24 Hr Raw Data'!Q29=""),(F33/(E33))*100,"")</f>
        <v>#DIV/0!</v>
      </c>
      <c r="K33" s="127" t="e">
        <f ca="1">IF(AND('1 - 4 Hr Raw Data'!Q29="",'2 - 24 Hr Raw Data'!Q29=""),J33/$J$11,"")</f>
        <v>#DIV/0!</v>
      </c>
      <c r="L33" s="182" t="e">
        <f>IF(AND('1 - 4 Hr Raw Data'!Q29="",'2 - 24 Hr Raw Data'!Q29=""),(G33/(E33))*100,"")</f>
        <v>#DIV/0!</v>
      </c>
      <c r="M33" s="127" t="e">
        <f ca="1">IF(AND('1 - 4 Hr Raw Data'!Q29="",'2 - 24 Hr Raw Data'!Q29=""),L33/$L$11,"")</f>
        <v>#DIV/0!</v>
      </c>
      <c r="N33" s="184" t="e">
        <f ca="1">IF(AND('1 - 4 Hr Raw Data'!Q29="",'2 - 24 Hr Raw Data'!Q29=""),H33/$H$11,"")</f>
        <v>#REF!</v>
      </c>
      <c r="O33" s="127" t="e">
        <f ca="1">IF(AND('1 - 4 Hr Raw Data'!Q29="",'2 - 24 Hr Raw Data'!Q29=""),I33/$I$11,"")</f>
        <v>#REF!</v>
      </c>
      <c r="P33" s="128" t="e">
        <f>IF(AND('1 - 4 Hr Raw Data'!Q29="",'2 - 24 Hr Raw Data'!Q29=""),(E33/D33)*($S$4/1.042)*2,"")</f>
        <v>#DIV/0!</v>
      </c>
      <c r="Q33" s="127" t="e">
        <f>IF(AND('1 - 4 Hr Raw Data'!Q29="",'2 - 24 Hr Raw Data'!Q29=""),LOG(P33/S$6,2),"")</f>
        <v>#DIV/0!</v>
      </c>
      <c r="R33" s="129" t="e">
        <f ca="1">IF(AND('1 - 4 Hr Raw Data'!Q29="",'2 - 24 Hr Raw Data'!Q29=""),(P33/P$11)*100,"")</f>
        <v>#DIV/0!</v>
      </c>
      <c r="S33" s="129" t="e">
        <f ca="1">IF(AND('1 - 4 Hr Raw Data'!Q29="",'2 - 24 Hr Raw Data'!Q29=""),(P33-S$6)/(P$11-S$6)*100,"")</f>
        <v>#DIV/0!</v>
      </c>
      <c r="T33" s="144" t="e">
        <f ca="1">IF(AND('1 - 4 Hr Raw Data'!Q29="",'2 - 24 Hr Raw Data'!Q29=""),(Q33/Q$11)*100,"")</f>
        <v>#DIV/0!</v>
      </c>
      <c r="U33" s="253" t="e">
        <f ca="1">IF(R33&lt;20,"% RNC less than 20 %",IF(AND('1 - 4 Hr Raw Data'!Q29&lt;&gt;"",'2 - 24 Hr Raw Data'!Q29=""),"4 Hour: "&amp;'1 - 4 Hr Raw Data'!Q29,IF(AND('1 - 4 Hr Raw Data'!Q29="",'2 - 24 Hr Raw Data'!Q29&lt;&gt;""),"24 Hour: "&amp;'2 - 24 Hr Raw Data'!Q29,IF(AND('1 - 4 Hr Raw Data'!Q29="",'2 - 24 Hr Raw Data'!Q29=""),"","4 Hour: "&amp;'1 - 4 Hr Raw Data'!Q29&amp;"; 24 Hour: "&amp;'2 - 24 Hr Raw Data'!Q29))))</f>
        <v>#DIV/0!</v>
      </c>
      <c r="V33" s="16" t="b">
        <f t="shared" ca="1" si="0"/>
        <v>0</v>
      </c>
    </row>
    <row r="34" spans="1:22" ht="14" x14ac:dyDescent="0.15">
      <c r="A34" s="291" t="str">
        <f>IF('2 - 24 Hr Raw Data'!O30="","",'2 - 24 Hr Raw Data'!O30)</f>
        <v/>
      </c>
      <c r="B34" s="197" t="str">
        <f>IF(A34="","",'3 - 4 Hr Calc Data'!B34)</f>
        <v/>
      </c>
      <c r="C34" s="249" t="str">
        <f>IF(A34="","",'2 - 24 Hr Raw Data'!P30)</f>
        <v/>
      </c>
      <c r="D34" s="142">
        <f>IF(AND('1 - 4 Hr Raw Data'!Q30="",'2 - 24 Hr Raw Data'!Q30=""),'2 - 24 Hr Raw Data'!B30,"")</f>
        <v>0</v>
      </c>
      <c r="E34" s="128">
        <f>IF(AND('1 - 4 Hr Raw Data'!Q30="",'2 - 24 Hr Raw Data'!Q30=""),'2 - 24 Hr Raw Data'!I30,"")</f>
        <v>0</v>
      </c>
      <c r="F34" s="126">
        <f>IF(AND('1 - 4 Hr Raw Data'!Q30="",'2 - 24 Hr Raw Data'!Q30=""),'2 - 24 Hr Raw Data'!J30,"")</f>
        <v>0</v>
      </c>
      <c r="G34" s="126">
        <f>IF(AND('1 - 4 Hr Raw Data'!Q30="",'2 - 24 Hr Raw Data'!Q30=""),'2 - 24 Hr Raw Data'!K30,"")</f>
        <v>0</v>
      </c>
      <c r="H34" s="127">
        <f>IF(AND('1 - 4 Hr Raw Data'!Q30="",'2 - 24 Hr Raw Data'!Q30=""),'2 - 24 Hr Raw Data'!L30,"")</f>
        <v>0</v>
      </c>
      <c r="I34" s="355">
        <f>IF(AND('1 - 4 Hr Raw Data'!Q30="",'2 - 24 Hr Raw Data'!Q30=""),'2 - 24 Hr Raw Data'!M30,"")</f>
        <v>0</v>
      </c>
      <c r="J34" s="184" t="e">
        <f>IF(AND('1 - 4 Hr Raw Data'!Q30="",'2 - 24 Hr Raw Data'!Q30=""),(F34/(E34))*100,"")</f>
        <v>#DIV/0!</v>
      </c>
      <c r="K34" s="127" t="e">
        <f ca="1">IF(AND('1 - 4 Hr Raw Data'!Q30="",'2 - 24 Hr Raw Data'!Q30=""),J34/$J$11,"")</f>
        <v>#DIV/0!</v>
      </c>
      <c r="L34" s="182" t="e">
        <f>IF(AND('1 - 4 Hr Raw Data'!Q30="",'2 - 24 Hr Raw Data'!Q30=""),(G34/(E34))*100,"")</f>
        <v>#DIV/0!</v>
      </c>
      <c r="M34" s="127" t="e">
        <f ca="1">IF(AND('1 - 4 Hr Raw Data'!Q30="",'2 - 24 Hr Raw Data'!Q30=""),L34/$L$11,"")</f>
        <v>#DIV/0!</v>
      </c>
      <c r="N34" s="184" t="e">
        <f ca="1">IF(AND('1 - 4 Hr Raw Data'!Q30="",'2 - 24 Hr Raw Data'!Q30=""),H34/$H$11,"")</f>
        <v>#REF!</v>
      </c>
      <c r="O34" s="127" t="e">
        <f ca="1">IF(AND('1 - 4 Hr Raw Data'!Q30="",'2 - 24 Hr Raw Data'!Q30=""),I34/$I$11,"")</f>
        <v>#REF!</v>
      </c>
      <c r="P34" s="128" t="e">
        <f>IF(AND('1 - 4 Hr Raw Data'!Q30="",'2 - 24 Hr Raw Data'!Q30=""),(E34/D34)*($S$4/1.042)*2,"")</f>
        <v>#DIV/0!</v>
      </c>
      <c r="Q34" s="127" t="e">
        <f>IF(AND('1 - 4 Hr Raw Data'!Q30="",'2 - 24 Hr Raw Data'!Q30=""),LOG(P34/S$6,2),"")</f>
        <v>#DIV/0!</v>
      </c>
      <c r="R34" s="129" t="e">
        <f ca="1">IF(AND('1 - 4 Hr Raw Data'!Q30="",'2 - 24 Hr Raw Data'!Q30=""),(P34/P$11)*100,"")</f>
        <v>#DIV/0!</v>
      </c>
      <c r="S34" s="129" t="e">
        <f ca="1">IF(AND('1 - 4 Hr Raw Data'!Q30="",'2 - 24 Hr Raw Data'!Q30=""),(P34-S$6)/(P$11-S$6)*100,"")</f>
        <v>#DIV/0!</v>
      </c>
      <c r="T34" s="144" t="e">
        <f ca="1">IF(AND('1 - 4 Hr Raw Data'!Q30="",'2 - 24 Hr Raw Data'!Q30=""),(Q34/Q$11)*100,"")</f>
        <v>#DIV/0!</v>
      </c>
      <c r="U34" s="253" t="e">
        <f ca="1">IF(R34&lt;20,"% RNC less than 20 %",IF(AND('1 - 4 Hr Raw Data'!Q30&lt;&gt;"",'2 - 24 Hr Raw Data'!Q30=""),"4 Hour: "&amp;'1 - 4 Hr Raw Data'!Q30,IF(AND('1 - 4 Hr Raw Data'!Q30="",'2 - 24 Hr Raw Data'!Q30&lt;&gt;""),"24 Hour: "&amp;'2 - 24 Hr Raw Data'!Q30,IF(AND('1 - 4 Hr Raw Data'!Q30="",'2 - 24 Hr Raw Data'!Q30=""),"","4 Hour: "&amp;'1 - 4 Hr Raw Data'!Q30&amp;"; 24 Hour: "&amp;'2 - 24 Hr Raw Data'!Q30))))</f>
        <v>#DIV/0!</v>
      </c>
      <c r="V34" s="16" t="b">
        <f t="shared" ca="1" si="0"/>
        <v>0</v>
      </c>
    </row>
    <row r="35" spans="1:22" ht="14" x14ac:dyDescent="0.15">
      <c r="A35" s="291" t="str">
        <f>IF('2 - 24 Hr Raw Data'!O31="","",'2 - 24 Hr Raw Data'!O31)</f>
        <v/>
      </c>
      <c r="B35" s="197" t="str">
        <f>IF(A35="","",'3 - 4 Hr Calc Data'!B35)</f>
        <v/>
      </c>
      <c r="C35" s="249" t="str">
        <f>IF(A35="","",'2 - 24 Hr Raw Data'!P31)</f>
        <v/>
      </c>
      <c r="D35" s="142">
        <f>IF(AND('1 - 4 Hr Raw Data'!Q31="",'2 - 24 Hr Raw Data'!Q31=""),'2 - 24 Hr Raw Data'!B31,"")</f>
        <v>0</v>
      </c>
      <c r="E35" s="128">
        <f>IF(AND('1 - 4 Hr Raw Data'!Q31="",'2 - 24 Hr Raw Data'!Q31=""),'2 - 24 Hr Raw Data'!I31,"")</f>
        <v>0</v>
      </c>
      <c r="F35" s="126">
        <f>IF(AND('1 - 4 Hr Raw Data'!Q31="",'2 - 24 Hr Raw Data'!Q31=""),'2 - 24 Hr Raw Data'!J31,"")</f>
        <v>0</v>
      </c>
      <c r="G35" s="126">
        <f>IF(AND('1 - 4 Hr Raw Data'!Q31="",'2 - 24 Hr Raw Data'!Q31=""),'2 - 24 Hr Raw Data'!K31,"")</f>
        <v>0</v>
      </c>
      <c r="H35" s="127">
        <f>IF(AND('1 - 4 Hr Raw Data'!Q31="",'2 - 24 Hr Raw Data'!Q31=""),'2 - 24 Hr Raw Data'!L31,"")</f>
        <v>0</v>
      </c>
      <c r="I35" s="355">
        <f>IF(AND('1 - 4 Hr Raw Data'!Q31="",'2 - 24 Hr Raw Data'!Q31=""),'2 - 24 Hr Raw Data'!M31,"")</f>
        <v>0</v>
      </c>
      <c r="J35" s="184" t="e">
        <f>IF(AND('1 - 4 Hr Raw Data'!Q31="",'2 - 24 Hr Raw Data'!Q31=""),(F35/(E35))*100,"")</f>
        <v>#DIV/0!</v>
      </c>
      <c r="K35" s="127" t="e">
        <f ca="1">IF(AND('1 - 4 Hr Raw Data'!Q31="",'2 - 24 Hr Raw Data'!Q31=""),J35/$J$11,"")</f>
        <v>#DIV/0!</v>
      </c>
      <c r="L35" s="182" t="e">
        <f>IF(AND('1 - 4 Hr Raw Data'!Q31="",'2 - 24 Hr Raw Data'!Q31=""),(G35/(E35))*100,"")</f>
        <v>#DIV/0!</v>
      </c>
      <c r="M35" s="127" t="e">
        <f ca="1">IF(AND('1 - 4 Hr Raw Data'!Q31="",'2 - 24 Hr Raw Data'!Q31=""),L35/$L$11,"")</f>
        <v>#DIV/0!</v>
      </c>
      <c r="N35" s="184" t="e">
        <f ca="1">IF(AND('1 - 4 Hr Raw Data'!Q31="",'2 - 24 Hr Raw Data'!Q31=""),H35/$H$11,"")</f>
        <v>#REF!</v>
      </c>
      <c r="O35" s="127" t="e">
        <f ca="1">IF(AND('1 - 4 Hr Raw Data'!Q31="",'2 - 24 Hr Raw Data'!Q31=""),I35/$I$11,"")</f>
        <v>#REF!</v>
      </c>
      <c r="P35" s="128" t="e">
        <f>IF(AND('1 - 4 Hr Raw Data'!Q31="",'2 - 24 Hr Raw Data'!Q31=""),(E35/D35)*($S$4/1.042)*2,"")</f>
        <v>#DIV/0!</v>
      </c>
      <c r="Q35" s="127" t="e">
        <f>IF(AND('1 - 4 Hr Raw Data'!Q31="",'2 - 24 Hr Raw Data'!Q31=""),LOG(P35/S$6,2),"")</f>
        <v>#DIV/0!</v>
      </c>
      <c r="R35" s="129" t="e">
        <f ca="1">IF(AND('1 - 4 Hr Raw Data'!Q31="",'2 - 24 Hr Raw Data'!Q31=""),(P35/P$11)*100,"")</f>
        <v>#DIV/0!</v>
      </c>
      <c r="S35" s="129" t="e">
        <f ca="1">IF(AND('1 - 4 Hr Raw Data'!Q31="",'2 - 24 Hr Raw Data'!Q31=""),(P35-S$6)/(P$11-S$6)*100,"")</f>
        <v>#DIV/0!</v>
      </c>
      <c r="T35" s="144" t="e">
        <f ca="1">IF(AND('1 - 4 Hr Raw Data'!Q31="",'2 - 24 Hr Raw Data'!Q31=""),(Q35/Q$11)*100,"")</f>
        <v>#DIV/0!</v>
      </c>
      <c r="U35" s="253" t="e">
        <f ca="1">IF(R35&lt;20,"% RNC less than 20 %",IF(AND('1 - 4 Hr Raw Data'!Q31&lt;&gt;"",'2 - 24 Hr Raw Data'!Q31=""),"4 Hour: "&amp;'1 - 4 Hr Raw Data'!Q31,IF(AND('1 - 4 Hr Raw Data'!Q31="",'2 - 24 Hr Raw Data'!Q31&lt;&gt;""),"24 Hour: "&amp;'2 - 24 Hr Raw Data'!Q31,IF(AND('1 - 4 Hr Raw Data'!Q31="",'2 - 24 Hr Raw Data'!Q31=""),"","4 Hour: "&amp;'1 - 4 Hr Raw Data'!Q31&amp;"; 24 Hour: "&amp;'2 - 24 Hr Raw Data'!Q31))))</f>
        <v>#DIV/0!</v>
      </c>
      <c r="V35" s="16" t="b">
        <f t="shared" ca="1" si="0"/>
        <v>0</v>
      </c>
    </row>
    <row r="36" spans="1:22" ht="14" x14ac:dyDescent="0.15">
      <c r="A36" s="291" t="str">
        <f>IF('2 - 24 Hr Raw Data'!O32="","",'2 - 24 Hr Raw Data'!O32)</f>
        <v/>
      </c>
      <c r="B36" s="197" t="str">
        <f>IF(A36="","",'3 - 4 Hr Calc Data'!B36)</f>
        <v/>
      </c>
      <c r="C36" s="249" t="str">
        <f>IF(A36="","",'2 - 24 Hr Raw Data'!P32)</f>
        <v/>
      </c>
      <c r="D36" s="142">
        <f>IF(AND('1 - 4 Hr Raw Data'!Q32="",'2 - 24 Hr Raw Data'!Q32=""),'2 - 24 Hr Raw Data'!B32,"")</f>
        <v>0</v>
      </c>
      <c r="E36" s="128">
        <f>IF(AND('1 - 4 Hr Raw Data'!Q32="",'2 - 24 Hr Raw Data'!Q32=""),'2 - 24 Hr Raw Data'!I32,"")</f>
        <v>0</v>
      </c>
      <c r="F36" s="126">
        <f>IF(AND('1 - 4 Hr Raw Data'!Q32="",'2 - 24 Hr Raw Data'!Q32=""),'2 - 24 Hr Raw Data'!J32,"")</f>
        <v>0</v>
      </c>
      <c r="G36" s="126">
        <f>IF(AND('1 - 4 Hr Raw Data'!Q32="",'2 - 24 Hr Raw Data'!Q32=""),'2 - 24 Hr Raw Data'!K32,"")</f>
        <v>0</v>
      </c>
      <c r="H36" s="127">
        <f>IF(AND('1 - 4 Hr Raw Data'!Q32="",'2 - 24 Hr Raw Data'!Q32=""),'2 - 24 Hr Raw Data'!L32,"")</f>
        <v>0</v>
      </c>
      <c r="I36" s="355">
        <f>IF(AND('1 - 4 Hr Raw Data'!Q32="",'2 - 24 Hr Raw Data'!Q32=""),'2 - 24 Hr Raw Data'!M32,"")</f>
        <v>0</v>
      </c>
      <c r="J36" s="184" t="e">
        <f>IF(AND('1 - 4 Hr Raw Data'!Q32="",'2 - 24 Hr Raw Data'!Q32=""),(F36/(E36))*100,"")</f>
        <v>#DIV/0!</v>
      </c>
      <c r="K36" s="127" t="e">
        <f ca="1">IF(AND('1 - 4 Hr Raw Data'!Q32="",'2 - 24 Hr Raw Data'!Q32=""),J36/$J$11,"")</f>
        <v>#DIV/0!</v>
      </c>
      <c r="L36" s="182" t="e">
        <f>IF(AND('1 - 4 Hr Raw Data'!Q32="",'2 - 24 Hr Raw Data'!Q32=""),(G36/(E36))*100,"")</f>
        <v>#DIV/0!</v>
      </c>
      <c r="M36" s="127" t="e">
        <f ca="1">IF(AND('1 - 4 Hr Raw Data'!Q32="",'2 - 24 Hr Raw Data'!Q32=""),L36/$L$11,"")</f>
        <v>#DIV/0!</v>
      </c>
      <c r="N36" s="184" t="e">
        <f ca="1">IF(AND('1 - 4 Hr Raw Data'!Q32="",'2 - 24 Hr Raw Data'!Q32=""),H36/$H$11,"")</f>
        <v>#REF!</v>
      </c>
      <c r="O36" s="127" t="e">
        <f ca="1">IF(AND('1 - 4 Hr Raw Data'!Q32="",'2 - 24 Hr Raw Data'!Q32=""),I36/$I$11,"")</f>
        <v>#REF!</v>
      </c>
      <c r="P36" s="128" t="e">
        <f>IF(AND('1 - 4 Hr Raw Data'!Q32="",'2 - 24 Hr Raw Data'!Q32=""),(E36/D36)*($S$4/1.042)*2,"")</f>
        <v>#DIV/0!</v>
      </c>
      <c r="Q36" s="127" t="e">
        <f>IF(AND('1 - 4 Hr Raw Data'!Q32="",'2 - 24 Hr Raw Data'!Q32=""),LOG(P36/S$6,2),"")</f>
        <v>#DIV/0!</v>
      </c>
      <c r="R36" s="129" t="e">
        <f ca="1">IF(AND('1 - 4 Hr Raw Data'!Q32="",'2 - 24 Hr Raw Data'!Q32=""),(P36/P$11)*100,"")</f>
        <v>#DIV/0!</v>
      </c>
      <c r="S36" s="129" t="e">
        <f ca="1">IF(AND('1 - 4 Hr Raw Data'!Q32="",'2 - 24 Hr Raw Data'!Q32=""),(P36-S$6)/(P$11-S$6)*100,"")</f>
        <v>#DIV/0!</v>
      </c>
      <c r="T36" s="144" t="e">
        <f ca="1">IF(AND('1 - 4 Hr Raw Data'!Q32="",'2 - 24 Hr Raw Data'!Q32=""),(Q36/Q$11)*100,"")</f>
        <v>#DIV/0!</v>
      </c>
      <c r="U36" s="253" t="e">
        <f ca="1">IF(R36&lt;20,"% RNC less than 20 %",IF(AND('1 - 4 Hr Raw Data'!Q32&lt;&gt;"",'2 - 24 Hr Raw Data'!Q32=""),"4 Hour: "&amp;'1 - 4 Hr Raw Data'!Q32,IF(AND('1 - 4 Hr Raw Data'!Q32="",'2 - 24 Hr Raw Data'!Q32&lt;&gt;""),"24 Hour: "&amp;'2 - 24 Hr Raw Data'!Q32,IF(AND('1 - 4 Hr Raw Data'!Q32="",'2 - 24 Hr Raw Data'!Q32=""),"","4 Hour: "&amp;'1 - 4 Hr Raw Data'!Q32&amp;"; 24 Hour: "&amp;'2 - 24 Hr Raw Data'!Q32))))</f>
        <v>#DIV/0!</v>
      </c>
      <c r="V36" s="16" t="b">
        <f t="shared" ca="1" si="0"/>
        <v>0</v>
      </c>
    </row>
    <row r="37" spans="1:22" ht="14" x14ac:dyDescent="0.15">
      <c r="A37" s="291" t="str">
        <f>IF('2 - 24 Hr Raw Data'!O33="","",'2 - 24 Hr Raw Data'!O33)</f>
        <v/>
      </c>
      <c r="B37" s="197" t="str">
        <f>IF(A37="","",'3 - 4 Hr Calc Data'!B37)</f>
        <v/>
      </c>
      <c r="C37" s="249" t="str">
        <f>IF(A37="","",'2 - 24 Hr Raw Data'!P33)</f>
        <v/>
      </c>
      <c r="D37" s="142">
        <f>IF(AND('1 - 4 Hr Raw Data'!Q33="",'2 - 24 Hr Raw Data'!Q33=""),'2 - 24 Hr Raw Data'!B33,"")</f>
        <v>0</v>
      </c>
      <c r="E37" s="128">
        <f>IF(AND('1 - 4 Hr Raw Data'!Q33="",'2 - 24 Hr Raw Data'!Q33=""),'2 - 24 Hr Raw Data'!I33,"")</f>
        <v>0</v>
      </c>
      <c r="F37" s="126">
        <f>IF(AND('1 - 4 Hr Raw Data'!Q33="",'2 - 24 Hr Raw Data'!Q33=""),'2 - 24 Hr Raw Data'!J33,"")</f>
        <v>0</v>
      </c>
      <c r="G37" s="126">
        <f>IF(AND('1 - 4 Hr Raw Data'!Q33="",'2 - 24 Hr Raw Data'!Q33=""),'2 - 24 Hr Raw Data'!K33,"")</f>
        <v>0</v>
      </c>
      <c r="H37" s="127">
        <f>IF(AND('1 - 4 Hr Raw Data'!Q33="",'2 - 24 Hr Raw Data'!Q33=""),'2 - 24 Hr Raw Data'!L33,"")</f>
        <v>0</v>
      </c>
      <c r="I37" s="355">
        <f>IF(AND('1 - 4 Hr Raw Data'!Q33="",'2 - 24 Hr Raw Data'!Q33=""),'2 - 24 Hr Raw Data'!M33,"")</f>
        <v>0</v>
      </c>
      <c r="J37" s="184" t="e">
        <f>IF(AND('1 - 4 Hr Raw Data'!Q33="",'2 - 24 Hr Raw Data'!Q33=""),(F37/(E37))*100,"")</f>
        <v>#DIV/0!</v>
      </c>
      <c r="K37" s="127" t="e">
        <f ca="1">IF(AND('1 - 4 Hr Raw Data'!Q33="",'2 - 24 Hr Raw Data'!Q33=""),J37/$J$11,"")</f>
        <v>#DIV/0!</v>
      </c>
      <c r="L37" s="182" t="e">
        <f>IF(AND('1 - 4 Hr Raw Data'!Q33="",'2 - 24 Hr Raw Data'!Q33=""),(G37/(E37))*100,"")</f>
        <v>#DIV/0!</v>
      </c>
      <c r="M37" s="127" t="e">
        <f ca="1">IF(AND('1 - 4 Hr Raw Data'!Q33="",'2 - 24 Hr Raw Data'!Q33=""),L37/$L$11,"")</f>
        <v>#DIV/0!</v>
      </c>
      <c r="N37" s="184" t="e">
        <f ca="1">IF(AND('1 - 4 Hr Raw Data'!Q33="",'2 - 24 Hr Raw Data'!Q33=""),H37/$H$11,"")</f>
        <v>#REF!</v>
      </c>
      <c r="O37" s="127" t="e">
        <f ca="1">IF(AND('1 - 4 Hr Raw Data'!Q33="",'2 - 24 Hr Raw Data'!Q33=""),I37/$I$11,"")</f>
        <v>#REF!</v>
      </c>
      <c r="P37" s="128" t="e">
        <f>IF(AND('1 - 4 Hr Raw Data'!Q33="",'2 - 24 Hr Raw Data'!Q33=""),(E37/D37)*($S$4/1.042)*2,"")</f>
        <v>#DIV/0!</v>
      </c>
      <c r="Q37" s="127" t="e">
        <f>IF(AND('1 - 4 Hr Raw Data'!Q33="",'2 - 24 Hr Raw Data'!Q33=""),LOG(P37/S$6,2),"")</f>
        <v>#DIV/0!</v>
      </c>
      <c r="R37" s="129" t="e">
        <f ca="1">IF(AND('1 - 4 Hr Raw Data'!Q33="",'2 - 24 Hr Raw Data'!Q33=""),(P37/P$11)*100,"")</f>
        <v>#DIV/0!</v>
      </c>
      <c r="S37" s="129" t="e">
        <f ca="1">IF(AND('1 - 4 Hr Raw Data'!Q33="",'2 - 24 Hr Raw Data'!Q33=""),(P37-S$6)/(P$11-S$6)*100,"")</f>
        <v>#DIV/0!</v>
      </c>
      <c r="T37" s="144" t="e">
        <f ca="1">IF(AND('1 - 4 Hr Raw Data'!Q33="",'2 - 24 Hr Raw Data'!Q33=""),(Q37/Q$11)*100,"")</f>
        <v>#DIV/0!</v>
      </c>
      <c r="U37" s="253" t="e">
        <f ca="1">IF(R37&lt;20,"% RNC less than 20 %",IF(AND('1 - 4 Hr Raw Data'!Q33&lt;&gt;"",'2 - 24 Hr Raw Data'!Q33=""),"4 Hour: "&amp;'1 - 4 Hr Raw Data'!Q33,IF(AND('1 - 4 Hr Raw Data'!Q33="",'2 - 24 Hr Raw Data'!Q33&lt;&gt;""),"24 Hour: "&amp;'2 - 24 Hr Raw Data'!Q33,IF(AND('1 - 4 Hr Raw Data'!Q33="",'2 - 24 Hr Raw Data'!Q33=""),"","4 Hour: "&amp;'1 - 4 Hr Raw Data'!Q33&amp;"; 24 Hour: "&amp;'2 - 24 Hr Raw Data'!Q33))))</f>
        <v>#DIV/0!</v>
      </c>
      <c r="V37" s="16" t="b">
        <f t="shared" ca="1" si="0"/>
        <v>0</v>
      </c>
    </row>
    <row r="38" spans="1:22" ht="14" x14ac:dyDescent="0.15">
      <c r="A38" s="291" t="str">
        <f>IF('2 - 24 Hr Raw Data'!O34="","",'2 - 24 Hr Raw Data'!O34)</f>
        <v/>
      </c>
      <c r="B38" s="197" t="str">
        <f>IF(A38="","",'3 - 4 Hr Calc Data'!B38)</f>
        <v/>
      </c>
      <c r="C38" s="249" t="str">
        <f>IF(A38="","",'2 - 24 Hr Raw Data'!P34)</f>
        <v/>
      </c>
      <c r="D38" s="142">
        <f>IF(AND('1 - 4 Hr Raw Data'!Q34="",'2 - 24 Hr Raw Data'!Q34=""),'2 - 24 Hr Raw Data'!B34,"")</f>
        <v>0</v>
      </c>
      <c r="E38" s="128">
        <f>IF(AND('1 - 4 Hr Raw Data'!Q34="",'2 - 24 Hr Raw Data'!Q34=""),'2 - 24 Hr Raw Data'!I34,"")</f>
        <v>0</v>
      </c>
      <c r="F38" s="126">
        <f>IF(AND('1 - 4 Hr Raw Data'!Q34="",'2 - 24 Hr Raw Data'!Q34=""),'2 - 24 Hr Raw Data'!J34,"")</f>
        <v>0</v>
      </c>
      <c r="G38" s="126">
        <f>IF(AND('1 - 4 Hr Raw Data'!Q34="",'2 - 24 Hr Raw Data'!Q34=""),'2 - 24 Hr Raw Data'!K34,"")</f>
        <v>0</v>
      </c>
      <c r="H38" s="127">
        <f>IF(AND('1 - 4 Hr Raw Data'!Q34="",'2 - 24 Hr Raw Data'!Q34=""),'2 - 24 Hr Raw Data'!L34,"")</f>
        <v>0</v>
      </c>
      <c r="I38" s="355">
        <f>IF(AND('1 - 4 Hr Raw Data'!Q34="",'2 - 24 Hr Raw Data'!Q34=""),'2 - 24 Hr Raw Data'!M34,"")</f>
        <v>0</v>
      </c>
      <c r="J38" s="184" t="e">
        <f>IF(AND('1 - 4 Hr Raw Data'!Q34="",'2 - 24 Hr Raw Data'!Q34=""),(F38/(E38))*100,"")</f>
        <v>#DIV/0!</v>
      </c>
      <c r="K38" s="127" t="e">
        <f ca="1">IF(AND('1 - 4 Hr Raw Data'!Q34="",'2 - 24 Hr Raw Data'!Q34=""),J38/$J$11,"")</f>
        <v>#DIV/0!</v>
      </c>
      <c r="L38" s="182" t="e">
        <f>IF(AND('1 - 4 Hr Raw Data'!Q34="",'2 - 24 Hr Raw Data'!Q34=""),(G38/(E38))*100,"")</f>
        <v>#DIV/0!</v>
      </c>
      <c r="M38" s="127" t="e">
        <f ca="1">IF(AND('1 - 4 Hr Raw Data'!Q34="",'2 - 24 Hr Raw Data'!Q34=""),L38/$L$11,"")</f>
        <v>#DIV/0!</v>
      </c>
      <c r="N38" s="184" t="e">
        <f ca="1">IF(AND('1 - 4 Hr Raw Data'!Q34="",'2 - 24 Hr Raw Data'!Q34=""),H38/$H$11,"")</f>
        <v>#REF!</v>
      </c>
      <c r="O38" s="127" t="e">
        <f ca="1">IF(AND('1 - 4 Hr Raw Data'!Q34="",'2 - 24 Hr Raw Data'!Q34=""),I38/$I$11,"")</f>
        <v>#REF!</v>
      </c>
      <c r="P38" s="128" t="e">
        <f>IF(AND('1 - 4 Hr Raw Data'!Q34="",'2 - 24 Hr Raw Data'!Q34=""),(E38/D38)*($S$4/1.042)*2,"")</f>
        <v>#DIV/0!</v>
      </c>
      <c r="Q38" s="127" t="e">
        <f>IF(AND('1 - 4 Hr Raw Data'!Q34="",'2 - 24 Hr Raw Data'!Q34=""),LOG(P38/S$6,2),"")</f>
        <v>#DIV/0!</v>
      </c>
      <c r="R38" s="129" t="e">
        <f ca="1">IF(AND('1 - 4 Hr Raw Data'!Q34="",'2 - 24 Hr Raw Data'!Q34=""),(P38/P$11)*100,"")</f>
        <v>#DIV/0!</v>
      </c>
      <c r="S38" s="129" t="e">
        <f ca="1">IF(AND('1 - 4 Hr Raw Data'!Q34="",'2 - 24 Hr Raw Data'!Q34=""),(P38-S$6)/(P$11-S$6)*100,"")</f>
        <v>#DIV/0!</v>
      </c>
      <c r="T38" s="144" t="e">
        <f ca="1">IF(AND('1 - 4 Hr Raw Data'!Q34="",'2 - 24 Hr Raw Data'!Q34=""),(Q38/Q$11)*100,"")</f>
        <v>#DIV/0!</v>
      </c>
      <c r="U38" s="253" t="e">
        <f ca="1">IF(R38&lt;20,"% RNC less than 20 %",IF(AND('1 - 4 Hr Raw Data'!Q34&lt;&gt;"",'2 - 24 Hr Raw Data'!Q34=""),"4 Hour: "&amp;'1 - 4 Hr Raw Data'!Q34,IF(AND('1 - 4 Hr Raw Data'!Q34="",'2 - 24 Hr Raw Data'!Q34&lt;&gt;""),"24 Hour: "&amp;'2 - 24 Hr Raw Data'!Q34,IF(AND('1 - 4 Hr Raw Data'!Q34="",'2 - 24 Hr Raw Data'!Q34=""),"","4 Hour: "&amp;'1 - 4 Hr Raw Data'!Q34&amp;"; 24 Hour: "&amp;'2 - 24 Hr Raw Data'!Q34))))</f>
        <v>#DIV/0!</v>
      </c>
      <c r="V38" s="16" t="b">
        <f t="shared" ca="1" si="0"/>
        <v>0</v>
      </c>
    </row>
    <row r="39" spans="1:22" ht="14" x14ac:dyDescent="0.15">
      <c r="A39" s="291" t="str">
        <f>IF('2 - 24 Hr Raw Data'!O35="","",'2 - 24 Hr Raw Data'!O35)</f>
        <v/>
      </c>
      <c r="B39" s="197" t="str">
        <f>IF(A39="","",'3 - 4 Hr Calc Data'!B39)</f>
        <v/>
      </c>
      <c r="C39" s="249" t="str">
        <f>IF(A39="","",'2 - 24 Hr Raw Data'!P35)</f>
        <v/>
      </c>
      <c r="D39" s="142">
        <f>IF(AND('1 - 4 Hr Raw Data'!Q35="",'2 - 24 Hr Raw Data'!Q35=""),'2 - 24 Hr Raw Data'!B35,"")</f>
        <v>0</v>
      </c>
      <c r="E39" s="128">
        <f>IF(AND('1 - 4 Hr Raw Data'!Q35="",'2 - 24 Hr Raw Data'!Q35=""),'2 - 24 Hr Raw Data'!I35,"")</f>
        <v>0</v>
      </c>
      <c r="F39" s="126">
        <f>IF(AND('1 - 4 Hr Raw Data'!Q35="",'2 - 24 Hr Raw Data'!Q35=""),'2 - 24 Hr Raw Data'!J35,"")</f>
        <v>0</v>
      </c>
      <c r="G39" s="126">
        <f>IF(AND('1 - 4 Hr Raw Data'!Q35="",'2 - 24 Hr Raw Data'!Q35=""),'2 - 24 Hr Raw Data'!K35,"")</f>
        <v>0</v>
      </c>
      <c r="H39" s="127">
        <f>IF(AND('1 - 4 Hr Raw Data'!Q35="",'2 - 24 Hr Raw Data'!Q35=""),'2 - 24 Hr Raw Data'!L35,"")</f>
        <v>0</v>
      </c>
      <c r="I39" s="355">
        <f>IF(AND('1 - 4 Hr Raw Data'!Q35="",'2 - 24 Hr Raw Data'!Q35=""),'2 - 24 Hr Raw Data'!M35,"")</f>
        <v>0</v>
      </c>
      <c r="J39" s="184" t="e">
        <f>IF(AND('1 - 4 Hr Raw Data'!Q35="",'2 - 24 Hr Raw Data'!Q35=""),(F39/(E39))*100,"")</f>
        <v>#DIV/0!</v>
      </c>
      <c r="K39" s="127" t="e">
        <f ca="1">IF(AND('1 - 4 Hr Raw Data'!Q35="",'2 - 24 Hr Raw Data'!Q35=""),J39/$J$11,"")</f>
        <v>#DIV/0!</v>
      </c>
      <c r="L39" s="182" t="e">
        <f>IF(AND('1 - 4 Hr Raw Data'!Q35="",'2 - 24 Hr Raw Data'!Q35=""),(G39/(E39))*100,"")</f>
        <v>#DIV/0!</v>
      </c>
      <c r="M39" s="127" t="e">
        <f ca="1">IF(AND('1 - 4 Hr Raw Data'!Q35="",'2 - 24 Hr Raw Data'!Q35=""),L39/$L$11,"")</f>
        <v>#DIV/0!</v>
      </c>
      <c r="N39" s="184" t="e">
        <f ca="1">IF(AND('1 - 4 Hr Raw Data'!Q35="",'2 - 24 Hr Raw Data'!Q35=""),H39/$H$11,"")</f>
        <v>#REF!</v>
      </c>
      <c r="O39" s="127" t="e">
        <f ca="1">IF(AND('1 - 4 Hr Raw Data'!Q35="",'2 - 24 Hr Raw Data'!Q35=""),I39/$I$11,"")</f>
        <v>#REF!</v>
      </c>
      <c r="P39" s="128" t="e">
        <f>IF(AND('1 - 4 Hr Raw Data'!Q35="",'2 - 24 Hr Raw Data'!Q35=""),(E39/D39)*($S$4/1.042)*2,"")</f>
        <v>#DIV/0!</v>
      </c>
      <c r="Q39" s="127" t="e">
        <f>IF(AND('1 - 4 Hr Raw Data'!Q35="",'2 - 24 Hr Raw Data'!Q35=""),LOG(P39/S$6,2),"")</f>
        <v>#DIV/0!</v>
      </c>
      <c r="R39" s="129" t="e">
        <f ca="1">IF(AND('1 - 4 Hr Raw Data'!Q35="",'2 - 24 Hr Raw Data'!Q35=""),(P39/P$11)*100,"")</f>
        <v>#DIV/0!</v>
      </c>
      <c r="S39" s="129" t="e">
        <f ca="1">IF(AND('1 - 4 Hr Raw Data'!Q35="",'2 - 24 Hr Raw Data'!Q35=""),(P39-S$6)/(P$11-S$6)*100,"")</f>
        <v>#DIV/0!</v>
      </c>
      <c r="T39" s="144" t="e">
        <f ca="1">IF(AND('1 - 4 Hr Raw Data'!Q35="",'2 - 24 Hr Raw Data'!Q35=""),(Q39/Q$11)*100,"")</f>
        <v>#DIV/0!</v>
      </c>
      <c r="U39" s="253" t="e">
        <f ca="1">IF(R39&lt;20,"% RNC less than 20 %",IF(AND('1 - 4 Hr Raw Data'!Q35&lt;&gt;"",'2 - 24 Hr Raw Data'!Q35=""),"4 Hour: "&amp;'1 - 4 Hr Raw Data'!Q35,IF(AND('1 - 4 Hr Raw Data'!Q35="",'2 - 24 Hr Raw Data'!Q35&lt;&gt;""),"24 Hour: "&amp;'2 - 24 Hr Raw Data'!Q35,IF(AND('1 - 4 Hr Raw Data'!Q35="",'2 - 24 Hr Raw Data'!Q35=""),"","4 Hour: "&amp;'1 - 4 Hr Raw Data'!Q35&amp;"; 24 Hour: "&amp;'2 - 24 Hr Raw Data'!Q35))))</f>
        <v>#DIV/0!</v>
      </c>
      <c r="V39" s="16" t="b">
        <f t="shared" ca="1" si="0"/>
        <v>0</v>
      </c>
    </row>
    <row r="40" spans="1:22" ht="14" x14ac:dyDescent="0.15">
      <c r="A40" s="291" t="str">
        <f>IF('2 - 24 Hr Raw Data'!O36="","",'2 - 24 Hr Raw Data'!O36)</f>
        <v/>
      </c>
      <c r="B40" s="197" t="str">
        <f>IF(A40="","",'3 - 4 Hr Calc Data'!B40)</f>
        <v/>
      </c>
      <c r="C40" s="249" t="str">
        <f>IF(A40="","",'2 - 24 Hr Raw Data'!P36)</f>
        <v/>
      </c>
      <c r="D40" s="142">
        <f>IF(AND('1 - 4 Hr Raw Data'!Q36="",'2 - 24 Hr Raw Data'!Q36=""),'2 - 24 Hr Raw Data'!B36,"")</f>
        <v>0</v>
      </c>
      <c r="E40" s="128">
        <f>IF(AND('1 - 4 Hr Raw Data'!Q36="",'2 - 24 Hr Raw Data'!Q36=""),'2 - 24 Hr Raw Data'!I36,"")</f>
        <v>0</v>
      </c>
      <c r="F40" s="126">
        <f>IF(AND('1 - 4 Hr Raw Data'!Q36="",'2 - 24 Hr Raw Data'!Q36=""),'2 - 24 Hr Raw Data'!J36,"")</f>
        <v>0</v>
      </c>
      <c r="G40" s="126">
        <f>IF(AND('1 - 4 Hr Raw Data'!Q36="",'2 - 24 Hr Raw Data'!Q36=""),'2 - 24 Hr Raw Data'!K36,"")</f>
        <v>0</v>
      </c>
      <c r="H40" s="127">
        <f>IF(AND('1 - 4 Hr Raw Data'!Q36="",'2 - 24 Hr Raw Data'!Q36=""),'2 - 24 Hr Raw Data'!L36,"")</f>
        <v>0</v>
      </c>
      <c r="I40" s="355">
        <f>IF(AND('1 - 4 Hr Raw Data'!Q36="",'2 - 24 Hr Raw Data'!Q36=""),'2 - 24 Hr Raw Data'!M36,"")</f>
        <v>0</v>
      </c>
      <c r="J40" s="184" t="e">
        <f>IF(AND('1 - 4 Hr Raw Data'!Q36="",'2 - 24 Hr Raw Data'!Q36=""),(F40/(E40))*100,"")</f>
        <v>#DIV/0!</v>
      </c>
      <c r="K40" s="127" t="e">
        <f ca="1">IF(AND('1 - 4 Hr Raw Data'!Q36="",'2 - 24 Hr Raw Data'!Q36=""),J40/$J$11,"")</f>
        <v>#DIV/0!</v>
      </c>
      <c r="L40" s="182" t="e">
        <f>IF(AND('1 - 4 Hr Raw Data'!Q36="",'2 - 24 Hr Raw Data'!Q36=""),(G40/(E40))*100,"")</f>
        <v>#DIV/0!</v>
      </c>
      <c r="M40" s="127" t="e">
        <f ca="1">IF(AND('1 - 4 Hr Raw Data'!Q36="",'2 - 24 Hr Raw Data'!Q36=""),L40/$L$11,"")</f>
        <v>#DIV/0!</v>
      </c>
      <c r="N40" s="184" t="e">
        <f ca="1">IF(AND('1 - 4 Hr Raw Data'!Q36="",'2 - 24 Hr Raw Data'!Q36=""),H40/$H$11,"")</f>
        <v>#REF!</v>
      </c>
      <c r="O40" s="127" t="e">
        <f ca="1">IF(AND('1 - 4 Hr Raw Data'!Q36="",'2 - 24 Hr Raw Data'!Q36=""),I40/$I$11,"")</f>
        <v>#REF!</v>
      </c>
      <c r="P40" s="128" t="e">
        <f>IF(AND('1 - 4 Hr Raw Data'!Q36="",'2 - 24 Hr Raw Data'!Q36=""),(E40/D40)*($S$4/1.042)*2,"")</f>
        <v>#DIV/0!</v>
      </c>
      <c r="Q40" s="127" t="e">
        <f>IF(AND('1 - 4 Hr Raw Data'!Q36="",'2 - 24 Hr Raw Data'!Q36=""),LOG(P40/S$6,2),"")</f>
        <v>#DIV/0!</v>
      </c>
      <c r="R40" s="129" t="e">
        <f ca="1">IF(AND('1 - 4 Hr Raw Data'!Q36="",'2 - 24 Hr Raw Data'!Q36=""),(P40/P$11)*100,"")</f>
        <v>#DIV/0!</v>
      </c>
      <c r="S40" s="129" t="e">
        <f ca="1">IF(AND('1 - 4 Hr Raw Data'!Q36="",'2 - 24 Hr Raw Data'!Q36=""),(P40-S$6)/(P$11-S$6)*100,"")</f>
        <v>#DIV/0!</v>
      </c>
      <c r="T40" s="144" t="e">
        <f ca="1">IF(AND('1 - 4 Hr Raw Data'!Q36="",'2 - 24 Hr Raw Data'!Q36=""),(Q40/Q$11)*100,"")</f>
        <v>#DIV/0!</v>
      </c>
      <c r="U40" s="253" t="e">
        <f ca="1">IF(R40&lt;20,"% RNC less than 20 %",IF(AND('1 - 4 Hr Raw Data'!Q36&lt;&gt;"",'2 - 24 Hr Raw Data'!Q36=""),"4 Hour: "&amp;'1 - 4 Hr Raw Data'!Q36,IF(AND('1 - 4 Hr Raw Data'!Q36="",'2 - 24 Hr Raw Data'!Q36&lt;&gt;""),"24 Hour: "&amp;'2 - 24 Hr Raw Data'!Q36,IF(AND('1 - 4 Hr Raw Data'!Q36="",'2 - 24 Hr Raw Data'!Q36=""),"","4 Hour: "&amp;'1 - 4 Hr Raw Data'!Q36&amp;"; 24 Hour: "&amp;'2 - 24 Hr Raw Data'!Q36))))</f>
        <v>#DIV/0!</v>
      </c>
      <c r="V40" s="16" t="b">
        <f t="shared" ca="1" si="0"/>
        <v>0</v>
      </c>
    </row>
    <row r="41" spans="1:22" ht="14" x14ac:dyDescent="0.15">
      <c r="A41" s="291" t="str">
        <f>IF('2 - 24 Hr Raw Data'!O37="","",'2 - 24 Hr Raw Data'!O37)</f>
        <v/>
      </c>
      <c r="B41" s="197" t="str">
        <f>IF(A41="","",'3 - 4 Hr Calc Data'!B41)</f>
        <v/>
      </c>
      <c r="C41" s="249" t="str">
        <f>IF(A41="","",'2 - 24 Hr Raw Data'!P37)</f>
        <v/>
      </c>
      <c r="D41" s="142">
        <f>IF(AND('1 - 4 Hr Raw Data'!Q37="",'2 - 24 Hr Raw Data'!Q37=""),'2 - 24 Hr Raw Data'!B37,"")</f>
        <v>0</v>
      </c>
      <c r="E41" s="128">
        <f>IF(AND('1 - 4 Hr Raw Data'!Q37="",'2 - 24 Hr Raw Data'!Q37=""),'2 - 24 Hr Raw Data'!I37,"")</f>
        <v>0</v>
      </c>
      <c r="F41" s="126">
        <f>IF(AND('1 - 4 Hr Raw Data'!Q37="",'2 - 24 Hr Raw Data'!Q37=""),'2 - 24 Hr Raw Data'!J37,"")</f>
        <v>0</v>
      </c>
      <c r="G41" s="126">
        <f>IF(AND('1 - 4 Hr Raw Data'!Q37="",'2 - 24 Hr Raw Data'!Q37=""),'2 - 24 Hr Raw Data'!K37,"")</f>
        <v>0</v>
      </c>
      <c r="H41" s="127">
        <f>IF(AND('1 - 4 Hr Raw Data'!Q37="",'2 - 24 Hr Raw Data'!Q37=""),'2 - 24 Hr Raw Data'!L37,"")</f>
        <v>0</v>
      </c>
      <c r="I41" s="355">
        <f>IF(AND('1 - 4 Hr Raw Data'!Q37="",'2 - 24 Hr Raw Data'!Q37=""),'2 - 24 Hr Raw Data'!M37,"")</f>
        <v>0</v>
      </c>
      <c r="J41" s="184" t="e">
        <f>IF(AND('1 - 4 Hr Raw Data'!Q37="",'2 - 24 Hr Raw Data'!Q37=""),(F41/(E41))*100,"")</f>
        <v>#DIV/0!</v>
      </c>
      <c r="K41" s="127" t="e">
        <f ca="1">IF(AND('1 - 4 Hr Raw Data'!Q37="",'2 - 24 Hr Raw Data'!Q37=""),J41/$J$11,"")</f>
        <v>#DIV/0!</v>
      </c>
      <c r="L41" s="182" t="e">
        <f>IF(AND('1 - 4 Hr Raw Data'!Q37="",'2 - 24 Hr Raw Data'!Q37=""),(G41/(E41))*100,"")</f>
        <v>#DIV/0!</v>
      </c>
      <c r="M41" s="127" t="e">
        <f ca="1">IF(AND('1 - 4 Hr Raw Data'!Q37="",'2 - 24 Hr Raw Data'!Q37=""),L41/$L$11,"")</f>
        <v>#DIV/0!</v>
      </c>
      <c r="N41" s="184" t="e">
        <f ca="1">IF(AND('1 - 4 Hr Raw Data'!Q37="",'2 - 24 Hr Raw Data'!Q37=""),H41/$H$11,"")</f>
        <v>#REF!</v>
      </c>
      <c r="O41" s="127" t="e">
        <f ca="1">IF(AND('1 - 4 Hr Raw Data'!Q37="",'2 - 24 Hr Raw Data'!Q37=""),I41/$I$11,"")</f>
        <v>#REF!</v>
      </c>
      <c r="P41" s="128" t="e">
        <f>IF(AND('1 - 4 Hr Raw Data'!Q37="",'2 - 24 Hr Raw Data'!Q37=""),(E41/D41)*($S$4/1.042)*2,"")</f>
        <v>#DIV/0!</v>
      </c>
      <c r="Q41" s="127" t="e">
        <f>IF(AND('1 - 4 Hr Raw Data'!Q37="",'2 - 24 Hr Raw Data'!Q37=""),LOG(P41/S$6,2),"")</f>
        <v>#DIV/0!</v>
      </c>
      <c r="R41" s="129" t="e">
        <f ca="1">IF(AND('1 - 4 Hr Raw Data'!Q37="",'2 - 24 Hr Raw Data'!Q37=""),(P41/P$11)*100,"")</f>
        <v>#DIV/0!</v>
      </c>
      <c r="S41" s="129" t="e">
        <f ca="1">IF(AND('1 - 4 Hr Raw Data'!Q37="",'2 - 24 Hr Raw Data'!Q37=""),(P41-S$6)/(P$11-S$6)*100,"")</f>
        <v>#DIV/0!</v>
      </c>
      <c r="T41" s="144" t="e">
        <f ca="1">IF(AND('1 - 4 Hr Raw Data'!Q37="",'2 - 24 Hr Raw Data'!Q37=""),(Q41/Q$11)*100,"")</f>
        <v>#DIV/0!</v>
      </c>
      <c r="U41" s="253" t="e">
        <f ca="1">IF(R41&lt;20,"% RNC less than 20 %",IF(AND('1 - 4 Hr Raw Data'!Q37&lt;&gt;"",'2 - 24 Hr Raw Data'!Q37=""),"4 Hour: "&amp;'1 - 4 Hr Raw Data'!Q37,IF(AND('1 - 4 Hr Raw Data'!Q37="",'2 - 24 Hr Raw Data'!Q37&lt;&gt;""),"24 Hour: "&amp;'2 - 24 Hr Raw Data'!Q37,IF(AND('1 - 4 Hr Raw Data'!Q37="",'2 - 24 Hr Raw Data'!Q37=""),"","4 Hour: "&amp;'1 - 4 Hr Raw Data'!Q37&amp;"; 24 Hour: "&amp;'2 - 24 Hr Raw Data'!Q37))))</f>
        <v>#DIV/0!</v>
      </c>
      <c r="V41" s="16" t="b">
        <f t="shared" ca="1" si="0"/>
        <v>0</v>
      </c>
    </row>
    <row r="42" spans="1:22" ht="14" x14ac:dyDescent="0.15">
      <c r="A42" s="291" t="str">
        <f>IF('2 - 24 Hr Raw Data'!O38="","",'2 - 24 Hr Raw Data'!O38)</f>
        <v/>
      </c>
      <c r="B42" s="197" t="str">
        <f>IF(A42="","",'3 - 4 Hr Calc Data'!B42)</f>
        <v/>
      </c>
      <c r="C42" s="249" t="str">
        <f>IF(A42="","",'2 - 24 Hr Raw Data'!P38)</f>
        <v/>
      </c>
      <c r="D42" s="142">
        <f>IF(AND('1 - 4 Hr Raw Data'!Q38="",'2 - 24 Hr Raw Data'!Q38=""),'2 - 24 Hr Raw Data'!B38,"")</f>
        <v>0</v>
      </c>
      <c r="E42" s="128">
        <f>IF(AND('1 - 4 Hr Raw Data'!Q38="",'2 - 24 Hr Raw Data'!Q38=""),'2 - 24 Hr Raw Data'!I38,"")</f>
        <v>0</v>
      </c>
      <c r="F42" s="126">
        <f>IF(AND('1 - 4 Hr Raw Data'!Q38="",'2 - 24 Hr Raw Data'!Q38=""),'2 - 24 Hr Raw Data'!J38,"")</f>
        <v>0</v>
      </c>
      <c r="G42" s="126">
        <f>IF(AND('1 - 4 Hr Raw Data'!Q38="",'2 - 24 Hr Raw Data'!Q38=""),'2 - 24 Hr Raw Data'!K38,"")</f>
        <v>0</v>
      </c>
      <c r="H42" s="127">
        <f>IF(AND('1 - 4 Hr Raw Data'!Q38="",'2 - 24 Hr Raw Data'!Q38=""),'2 - 24 Hr Raw Data'!L38,"")</f>
        <v>0</v>
      </c>
      <c r="I42" s="355">
        <f>IF(AND('1 - 4 Hr Raw Data'!Q38="",'2 - 24 Hr Raw Data'!Q38=""),'2 - 24 Hr Raw Data'!M38,"")</f>
        <v>0</v>
      </c>
      <c r="J42" s="184" t="e">
        <f>IF(AND('1 - 4 Hr Raw Data'!Q38="",'2 - 24 Hr Raw Data'!Q38=""),(F42/(E42))*100,"")</f>
        <v>#DIV/0!</v>
      </c>
      <c r="K42" s="127" t="e">
        <f ca="1">IF(AND('1 - 4 Hr Raw Data'!Q38="",'2 - 24 Hr Raw Data'!Q38=""),J42/$J$11,"")</f>
        <v>#DIV/0!</v>
      </c>
      <c r="L42" s="182" t="e">
        <f>IF(AND('1 - 4 Hr Raw Data'!Q38="",'2 - 24 Hr Raw Data'!Q38=""),(G42/(E42))*100,"")</f>
        <v>#DIV/0!</v>
      </c>
      <c r="M42" s="127" t="e">
        <f ca="1">IF(AND('1 - 4 Hr Raw Data'!Q38="",'2 - 24 Hr Raw Data'!Q38=""),L42/$L$11,"")</f>
        <v>#DIV/0!</v>
      </c>
      <c r="N42" s="184" t="e">
        <f ca="1">IF(AND('1 - 4 Hr Raw Data'!Q38="",'2 - 24 Hr Raw Data'!Q38=""),H42/$H$11,"")</f>
        <v>#REF!</v>
      </c>
      <c r="O42" s="127" t="e">
        <f ca="1">IF(AND('1 - 4 Hr Raw Data'!Q38="",'2 - 24 Hr Raw Data'!Q38=""),I42/$I$11,"")</f>
        <v>#REF!</v>
      </c>
      <c r="P42" s="128" t="e">
        <f>IF(AND('1 - 4 Hr Raw Data'!Q38="",'2 - 24 Hr Raw Data'!Q38=""),(E42/D42)*($S$4/1.042)*2,"")</f>
        <v>#DIV/0!</v>
      </c>
      <c r="Q42" s="127" t="e">
        <f>IF(AND('1 - 4 Hr Raw Data'!Q38="",'2 - 24 Hr Raw Data'!Q38=""),LOG(P42/S$6,2),"")</f>
        <v>#DIV/0!</v>
      </c>
      <c r="R42" s="129" t="e">
        <f ca="1">IF(AND('1 - 4 Hr Raw Data'!Q38="",'2 - 24 Hr Raw Data'!Q38=""),(P42/P$11)*100,"")</f>
        <v>#DIV/0!</v>
      </c>
      <c r="S42" s="129" t="e">
        <f ca="1">IF(AND('1 - 4 Hr Raw Data'!Q38="",'2 - 24 Hr Raw Data'!Q38=""),(P42-S$6)/(P$11-S$6)*100,"")</f>
        <v>#DIV/0!</v>
      </c>
      <c r="T42" s="144" t="e">
        <f ca="1">IF(AND('1 - 4 Hr Raw Data'!Q38="",'2 - 24 Hr Raw Data'!Q38=""),(Q42/Q$11)*100,"")</f>
        <v>#DIV/0!</v>
      </c>
      <c r="U42" s="253" t="e">
        <f ca="1">IF(R42&lt;20,"% RNC less than 20 %",IF(AND('1 - 4 Hr Raw Data'!Q38&lt;&gt;"",'2 - 24 Hr Raw Data'!Q38=""),"4 Hour: "&amp;'1 - 4 Hr Raw Data'!Q38,IF(AND('1 - 4 Hr Raw Data'!Q38="",'2 - 24 Hr Raw Data'!Q38&lt;&gt;""),"24 Hour: "&amp;'2 - 24 Hr Raw Data'!Q38,IF(AND('1 - 4 Hr Raw Data'!Q38="",'2 - 24 Hr Raw Data'!Q38=""),"","4 Hour: "&amp;'1 - 4 Hr Raw Data'!Q38&amp;"; 24 Hour: "&amp;'2 - 24 Hr Raw Data'!Q38))))</f>
        <v>#DIV/0!</v>
      </c>
      <c r="V42" s="16" t="b">
        <f t="shared" ca="1" si="0"/>
        <v>0</v>
      </c>
    </row>
    <row r="43" spans="1:22" ht="14" x14ac:dyDescent="0.15">
      <c r="A43" s="291" t="str">
        <f>IF('2 - 24 Hr Raw Data'!O39="","",'2 - 24 Hr Raw Data'!O39)</f>
        <v/>
      </c>
      <c r="B43" s="197" t="str">
        <f>IF(A43="","",'3 - 4 Hr Calc Data'!B43)</f>
        <v/>
      </c>
      <c r="C43" s="249" t="str">
        <f>IF(A43="","",'2 - 24 Hr Raw Data'!P39)</f>
        <v/>
      </c>
      <c r="D43" s="142">
        <f>IF(AND('1 - 4 Hr Raw Data'!Q39="",'2 - 24 Hr Raw Data'!Q39=""),'2 - 24 Hr Raw Data'!B39,"")</f>
        <v>0</v>
      </c>
      <c r="E43" s="128">
        <f>IF(AND('1 - 4 Hr Raw Data'!Q39="",'2 - 24 Hr Raw Data'!Q39=""),'2 - 24 Hr Raw Data'!I39,"")</f>
        <v>0</v>
      </c>
      <c r="F43" s="126">
        <f>IF(AND('1 - 4 Hr Raw Data'!Q39="",'2 - 24 Hr Raw Data'!Q39=""),'2 - 24 Hr Raw Data'!J39,"")</f>
        <v>0</v>
      </c>
      <c r="G43" s="126">
        <f>IF(AND('1 - 4 Hr Raw Data'!Q39="",'2 - 24 Hr Raw Data'!Q39=""),'2 - 24 Hr Raw Data'!K39,"")</f>
        <v>0</v>
      </c>
      <c r="H43" s="127">
        <f>IF(AND('1 - 4 Hr Raw Data'!Q39="",'2 - 24 Hr Raw Data'!Q39=""),'2 - 24 Hr Raw Data'!L39,"")</f>
        <v>0</v>
      </c>
      <c r="I43" s="355">
        <f>IF(AND('1 - 4 Hr Raw Data'!Q39="",'2 - 24 Hr Raw Data'!Q39=""),'2 - 24 Hr Raw Data'!M39,"")</f>
        <v>0</v>
      </c>
      <c r="J43" s="184" t="e">
        <f>IF(AND('1 - 4 Hr Raw Data'!Q39="",'2 - 24 Hr Raw Data'!Q39=""),(F43/(E43))*100,"")</f>
        <v>#DIV/0!</v>
      </c>
      <c r="K43" s="127" t="e">
        <f ca="1">IF(AND('1 - 4 Hr Raw Data'!Q39="",'2 - 24 Hr Raw Data'!Q39=""),J43/$J$11,"")</f>
        <v>#DIV/0!</v>
      </c>
      <c r="L43" s="182" t="e">
        <f>IF(AND('1 - 4 Hr Raw Data'!Q39="",'2 - 24 Hr Raw Data'!Q39=""),(G43/(E43))*100,"")</f>
        <v>#DIV/0!</v>
      </c>
      <c r="M43" s="127" t="e">
        <f ca="1">IF(AND('1 - 4 Hr Raw Data'!Q39="",'2 - 24 Hr Raw Data'!Q39=""),L43/$L$11,"")</f>
        <v>#DIV/0!</v>
      </c>
      <c r="N43" s="184" t="e">
        <f ca="1">IF(AND('1 - 4 Hr Raw Data'!Q39="",'2 - 24 Hr Raw Data'!Q39=""),H43/$H$11,"")</f>
        <v>#REF!</v>
      </c>
      <c r="O43" s="127" t="e">
        <f ca="1">IF(AND('1 - 4 Hr Raw Data'!Q39="",'2 - 24 Hr Raw Data'!Q39=""),I43/$I$11,"")</f>
        <v>#REF!</v>
      </c>
      <c r="P43" s="128" t="e">
        <f>IF(AND('1 - 4 Hr Raw Data'!Q39="",'2 - 24 Hr Raw Data'!Q39=""),(E43/D43)*($S$4/1.042)*2,"")</f>
        <v>#DIV/0!</v>
      </c>
      <c r="Q43" s="127" t="e">
        <f>IF(AND('1 - 4 Hr Raw Data'!Q39="",'2 - 24 Hr Raw Data'!Q39=""),LOG(P43/S$6,2),"")</f>
        <v>#DIV/0!</v>
      </c>
      <c r="R43" s="129" t="e">
        <f ca="1">IF(AND('1 - 4 Hr Raw Data'!Q39="",'2 - 24 Hr Raw Data'!Q39=""),(P43/P$11)*100,"")</f>
        <v>#DIV/0!</v>
      </c>
      <c r="S43" s="129" t="e">
        <f ca="1">IF(AND('1 - 4 Hr Raw Data'!Q39="",'2 - 24 Hr Raw Data'!Q39=""),(P43-S$6)/(P$11-S$6)*100,"")</f>
        <v>#DIV/0!</v>
      </c>
      <c r="T43" s="144" t="e">
        <f ca="1">IF(AND('1 - 4 Hr Raw Data'!Q39="",'2 - 24 Hr Raw Data'!Q39=""),(Q43/Q$11)*100,"")</f>
        <v>#DIV/0!</v>
      </c>
      <c r="U43" s="253" t="e">
        <f ca="1">IF(R43&lt;20,"% RNC less than 20 %",IF(AND('1 - 4 Hr Raw Data'!Q39&lt;&gt;"",'2 - 24 Hr Raw Data'!Q39=""),"4 Hour: "&amp;'1 - 4 Hr Raw Data'!Q39,IF(AND('1 - 4 Hr Raw Data'!Q39="",'2 - 24 Hr Raw Data'!Q39&lt;&gt;""),"24 Hour: "&amp;'2 - 24 Hr Raw Data'!Q39,IF(AND('1 - 4 Hr Raw Data'!Q39="",'2 - 24 Hr Raw Data'!Q39=""),"","4 Hour: "&amp;'1 - 4 Hr Raw Data'!Q39&amp;"; 24 Hour: "&amp;'2 - 24 Hr Raw Data'!Q39))))</f>
        <v>#DIV/0!</v>
      </c>
      <c r="V43" s="16" t="b">
        <f t="shared" ca="1" si="0"/>
        <v>0</v>
      </c>
    </row>
    <row r="44" spans="1:22" ht="14" x14ac:dyDescent="0.15">
      <c r="A44" s="291" t="str">
        <f>IF('2 - 24 Hr Raw Data'!O40="","",'2 - 24 Hr Raw Data'!O40)</f>
        <v/>
      </c>
      <c r="B44" s="197" t="str">
        <f>IF(A44="","",'3 - 4 Hr Calc Data'!B44)</f>
        <v/>
      </c>
      <c r="C44" s="249" t="str">
        <f>IF(A44="","",'2 - 24 Hr Raw Data'!P40)</f>
        <v/>
      </c>
      <c r="D44" s="142">
        <f>IF(AND('1 - 4 Hr Raw Data'!Q40="",'2 - 24 Hr Raw Data'!Q40=""),'2 - 24 Hr Raw Data'!B40,"")</f>
        <v>0</v>
      </c>
      <c r="E44" s="128">
        <f>IF(AND('1 - 4 Hr Raw Data'!Q40="",'2 - 24 Hr Raw Data'!Q40=""),'2 - 24 Hr Raw Data'!I40,"")</f>
        <v>0</v>
      </c>
      <c r="F44" s="126">
        <f>IF(AND('1 - 4 Hr Raw Data'!Q40="",'2 - 24 Hr Raw Data'!Q40=""),'2 - 24 Hr Raw Data'!J40,"")</f>
        <v>0</v>
      </c>
      <c r="G44" s="126">
        <f>IF(AND('1 - 4 Hr Raw Data'!Q40="",'2 - 24 Hr Raw Data'!Q40=""),'2 - 24 Hr Raw Data'!K40,"")</f>
        <v>0</v>
      </c>
      <c r="H44" s="127">
        <f>IF(AND('1 - 4 Hr Raw Data'!Q40="",'2 - 24 Hr Raw Data'!Q40=""),'2 - 24 Hr Raw Data'!L40,"")</f>
        <v>0</v>
      </c>
      <c r="I44" s="355">
        <f>IF(AND('1 - 4 Hr Raw Data'!Q40="",'2 - 24 Hr Raw Data'!Q40=""),'2 - 24 Hr Raw Data'!M40,"")</f>
        <v>0</v>
      </c>
      <c r="J44" s="184" t="e">
        <f>IF(AND('1 - 4 Hr Raw Data'!Q40="",'2 - 24 Hr Raw Data'!Q40=""),(F44/(E44))*100,"")</f>
        <v>#DIV/0!</v>
      </c>
      <c r="K44" s="127" t="e">
        <f ca="1">IF(AND('1 - 4 Hr Raw Data'!Q40="",'2 - 24 Hr Raw Data'!Q40=""),J44/$J$11,"")</f>
        <v>#DIV/0!</v>
      </c>
      <c r="L44" s="182" t="e">
        <f>IF(AND('1 - 4 Hr Raw Data'!Q40="",'2 - 24 Hr Raw Data'!Q40=""),(G44/(E44))*100,"")</f>
        <v>#DIV/0!</v>
      </c>
      <c r="M44" s="127" t="e">
        <f ca="1">IF(AND('1 - 4 Hr Raw Data'!Q40="",'2 - 24 Hr Raw Data'!Q40=""),L44/$L$11,"")</f>
        <v>#DIV/0!</v>
      </c>
      <c r="N44" s="184" t="e">
        <f ca="1">IF(AND('1 - 4 Hr Raw Data'!Q40="",'2 - 24 Hr Raw Data'!Q40=""),H44/$H$11,"")</f>
        <v>#REF!</v>
      </c>
      <c r="O44" s="127" t="e">
        <f ca="1">IF(AND('1 - 4 Hr Raw Data'!Q40="",'2 - 24 Hr Raw Data'!Q40=""),I44/$I$11,"")</f>
        <v>#REF!</v>
      </c>
      <c r="P44" s="128" t="e">
        <f>IF(AND('1 - 4 Hr Raw Data'!Q40="",'2 - 24 Hr Raw Data'!Q40=""),(E44/D44)*($S$4/1.042)*2,"")</f>
        <v>#DIV/0!</v>
      </c>
      <c r="Q44" s="127" t="e">
        <f>IF(AND('1 - 4 Hr Raw Data'!Q40="",'2 - 24 Hr Raw Data'!Q40=""),LOG(P44/S$6,2),"")</f>
        <v>#DIV/0!</v>
      </c>
      <c r="R44" s="129" t="e">
        <f ca="1">IF(AND('1 - 4 Hr Raw Data'!Q40="",'2 - 24 Hr Raw Data'!Q40=""),(P44/P$11)*100,"")</f>
        <v>#DIV/0!</v>
      </c>
      <c r="S44" s="129" t="e">
        <f ca="1">IF(AND('1 - 4 Hr Raw Data'!Q40="",'2 - 24 Hr Raw Data'!Q40=""),(P44-S$6)/(P$11-S$6)*100,"")</f>
        <v>#DIV/0!</v>
      </c>
      <c r="T44" s="144" t="e">
        <f ca="1">IF(AND('1 - 4 Hr Raw Data'!Q40="",'2 - 24 Hr Raw Data'!Q40=""),(Q44/Q$11)*100,"")</f>
        <v>#DIV/0!</v>
      </c>
      <c r="U44" s="253" t="e">
        <f ca="1">IF(R44&lt;20,"% RNC less than 20 %",IF(AND('1 - 4 Hr Raw Data'!Q40&lt;&gt;"",'2 - 24 Hr Raw Data'!Q40=""),"4 Hour: "&amp;'1 - 4 Hr Raw Data'!Q40,IF(AND('1 - 4 Hr Raw Data'!Q40="",'2 - 24 Hr Raw Data'!Q40&lt;&gt;""),"24 Hour: "&amp;'2 - 24 Hr Raw Data'!Q40,IF(AND('1 - 4 Hr Raw Data'!Q40="",'2 - 24 Hr Raw Data'!Q40=""),"","4 Hour: "&amp;'1 - 4 Hr Raw Data'!Q40&amp;"; 24 Hour: "&amp;'2 - 24 Hr Raw Data'!Q40))))</f>
        <v>#DIV/0!</v>
      </c>
      <c r="V44" s="16" t="b">
        <f t="shared" ca="1" si="0"/>
        <v>0</v>
      </c>
    </row>
    <row r="45" spans="1:22" ht="14" x14ac:dyDescent="0.15">
      <c r="A45" s="291" t="str">
        <f>IF('2 - 24 Hr Raw Data'!O41="","",'2 - 24 Hr Raw Data'!O41)</f>
        <v/>
      </c>
      <c r="B45" s="197" t="str">
        <f>IF(A45="","",'3 - 4 Hr Calc Data'!B45)</f>
        <v/>
      </c>
      <c r="C45" s="249" t="str">
        <f>IF(A45="","",'2 - 24 Hr Raw Data'!P41)</f>
        <v/>
      </c>
      <c r="D45" s="142">
        <f>IF(AND('1 - 4 Hr Raw Data'!Q41="",'2 - 24 Hr Raw Data'!Q41=""),'2 - 24 Hr Raw Data'!B41,"")</f>
        <v>0</v>
      </c>
      <c r="E45" s="128">
        <f>IF(AND('1 - 4 Hr Raw Data'!Q41="",'2 - 24 Hr Raw Data'!Q41=""),'2 - 24 Hr Raw Data'!I41,"")</f>
        <v>0</v>
      </c>
      <c r="F45" s="126">
        <f>IF(AND('1 - 4 Hr Raw Data'!Q41="",'2 - 24 Hr Raw Data'!Q41=""),'2 - 24 Hr Raw Data'!J41,"")</f>
        <v>0</v>
      </c>
      <c r="G45" s="126">
        <f>IF(AND('1 - 4 Hr Raw Data'!Q41="",'2 - 24 Hr Raw Data'!Q41=""),'2 - 24 Hr Raw Data'!K41,"")</f>
        <v>0</v>
      </c>
      <c r="H45" s="127">
        <f>IF(AND('1 - 4 Hr Raw Data'!Q41="",'2 - 24 Hr Raw Data'!Q41=""),'2 - 24 Hr Raw Data'!L41,"")</f>
        <v>0</v>
      </c>
      <c r="I45" s="355">
        <f>IF(AND('1 - 4 Hr Raw Data'!Q41="",'2 - 24 Hr Raw Data'!Q41=""),'2 - 24 Hr Raw Data'!M41,"")</f>
        <v>0</v>
      </c>
      <c r="J45" s="184" t="e">
        <f>IF(AND('1 - 4 Hr Raw Data'!Q41="",'2 - 24 Hr Raw Data'!Q41=""),(F45/(E45))*100,"")</f>
        <v>#DIV/0!</v>
      </c>
      <c r="K45" s="127" t="e">
        <f ca="1">IF(AND('1 - 4 Hr Raw Data'!Q41="",'2 - 24 Hr Raw Data'!Q41=""),J45/$J$11,"")</f>
        <v>#DIV/0!</v>
      </c>
      <c r="L45" s="182" t="e">
        <f>IF(AND('1 - 4 Hr Raw Data'!Q41="",'2 - 24 Hr Raw Data'!Q41=""),(G45/(E45))*100,"")</f>
        <v>#DIV/0!</v>
      </c>
      <c r="M45" s="127" t="e">
        <f ca="1">IF(AND('1 - 4 Hr Raw Data'!Q41="",'2 - 24 Hr Raw Data'!Q41=""),L45/$L$11,"")</f>
        <v>#DIV/0!</v>
      </c>
      <c r="N45" s="184" t="e">
        <f ca="1">IF(AND('1 - 4 Hr Raw Data'!Q41="",'2 - 24 Hr Raw Data'!Q41=""),H45/$H$11,"")</f>
        <v>#REF!</v>
      </c>
      <c r="O45" s="127" t="e">
        <f ca="1">IF(AND('1 - 4 Hr Raw Data'!Q41="",'2 - 24 Hr Raw Data'!Q41=""),I45/$I$11,"")</f>
        <v>#REF!</v>
      </c>
      <c r="P45" s="128" t="e">
        <f>IF(AND('1 - 4 Hr Raw Data'!Q41="",'2 - 24 Hr Raw Data'!Q41=""),(E45/D45)*($S$4/1.042)*2,"")</f>
        <v>#DIV/0!</v>
      </c>
      <c r="Q45" s="127" t="e">
        <f>IF(AND('1 - 4 Hr Raw Data'!Q41="",'2 - 24 Hr Raw Data'!Q41=""),LOG(P45/S$6,2),"")</f>
        <v>#DIV/0!</v>
      </c>
      <c r="R45" s="129" t="e">
        <f ca="1">IF(AND('1 - 4 Hr Raw Data'!Q41="",'2 - 24 Hr Raw Data'!Q41=""),(P45/P$11)*100,"")</f>
        <v>#DIV/0!</v>
      </c>
      <c r="S45" s="129" t="e">
        <f ca="1">IF(AND('1 - 4 Hr Raw Data'!Q41="",'2 - 24 Hr Raw Data'!Q41=""),(P45-S$6)/(P$11-S$6)*100,"")</f>
        <v>#DIV/0!</v>
      </c>
      <c r="T45" s="144" t="e">
        <f ca="1">IF(AND('1 - 4 Hr Raw Data'!Q41="",'2 - 24 Hr Raw Data'!Q41=""),(Q45/Q$11)*100,"")</f>
        <v>#DIV/0!</v>
      </c>
      <c r="U45" s="253" t="e">
        <f ca="1">IF(R45&lt;20,"% RNC less than 20 %",IF(AND('1 - 4 Hr Raw Data'!Q41&lt;&gt;"",'2 - 24 Hr Raw Data'!Q41=""),"4 Hour: "&amp;'1 - 4 Hr Raw Data'!Q41,IF(AND('1 - 4 Hr Raw Data'!Q41="",'2 - 24 Hr Raw Data'!Q41&lt;&gt;""),"24 Hour: "&amp;'2 - 24 Hr Raw Data'!Q41,IF(AND('1 - 4 Hr Raw Data'!Q41="",'2 - 24 Hr Raw Data'!Q41=""),"","4 Hour: "&amp;'1 - 4 Hr Raw Data'!Q41&amp;"; 24 Hour: "&amp;'2 - 24 Hr Raw Data'!Q41))))</f>
        <v>#DIV/0!</v>
      </c>
      <c r="V45" s="16" t="b">
        <f t="shared" ca="1" si="0"/>
        <v>0</v>
      </c>
    </row>
    <row r="46" spans="1:22" ht="14" x14ac:dyDescent="0.15">
      <c r="A46" s="291" t="str">
        <f>IF('2 - 24 Hr Raw Data'!O42="","",'2 - 24 Hr Raw Data'!O42)</f>
        <v/>
      </c>
      <c r="B46" s="197" t="str">
        <f>IF(A46="","",'3 - 4 Hr Calc Data'!B46)</f>
        <v/>
      </c>
      <c r="C46" s="249" t="str">
        <f>IF(A46="","",'2 - 24 Hr Raw Data'!P42)</f>
        <v/>
      </c>
      <c r="D46" s="142">
        <f>IF(AND('1 - 4 Hr Raw Data'!Q42="",'2 - 24 Hr Raw Data'!Q42=""),'2 - 24 Hr Raw Data'!B42,"")</f>
        <v>0</v>
      </c>
      <c r="E46" s="128">
        <f>IF(AND('1 - 4 Hr Raw Data'!Q42="",'2 - 24 Hr Raw Data'!Q42=""),'2 - 24 Hr Raw Data'!I42,"")</f>
        <v>0</v>
      </c>
      <c r="F46" s="126">
        <f>IF(AND('1 - 4 Hr Raw Data'!Q42="",'2 - 24 Hr Raw Data'!Q42=""),'2 - 24 Hr Raw Data'!J42,"")</f>
        <v>0</v>
      </c>
      <c r="G46" s="126">
        <f>IF(AND('1 - 4 Hr Raw Data'!Q42="",'2 - 24 Hr Raw Data'!Q42=""),'2 - 24 Hr Raw Data'!K42,"")</f>
        <v>0</v>
      </c>
      <c r="H46" s="127">
        <f>IF(AND('1 - 4 Hr Raw Data'!Q42="",'2 - 24 Hr Raw Data'!Q42=""),'2 - 24 Hr Raw Data'!L42,"")</f>
        <v>0</v>
      </c>
      <c r="I46" s="355">
        <f>IF(AND('1 - 4 Hr Raw Data'!Q42="",'2 - 24 Hr Raw Data'!Q42=""),'2 - 24 Hr Raw Data'!M42,"")</f>
        <v>0</v>
      </c>
      <c r="J46" s="184" t="e">
        <f>IF(AND('1 - 4 Hr Raw Data'!Q42="",'2 - 24 Hr Raw Data'!Q42=""),(F46/(E46))*100,"")</f>
        <v>#DIV/0!</v>
      </c>
      <c r="K46" s="127" t="e">
        <f ca="1">IF(AND('1 - 4 Hr Raw Data'!Q42="",'2 - 24 Hr Raw Data'!Q42=""),J46/$J$11,"")</f>
        <v>#DIV/0!</v>
      </c>
      <c r="L46" s="182" t="e">
        <f>IF(AND('1 - 4 Hr Raw Data'!Q42="",'2 - 24 Hr Raw Data'!Q42=""),(G46/(E46))*100,"")</f>
        <v>#DIV/0!</v>
      </c>
      <c r="M46" s="127" t="e">
        <f ca="1">IF(AND('1 - 4 Hr Raw Data'!Q42="",'2 - 24 Hr Raw Data'!Q42=""),L46/$L$11,"")</f>
        <v>#DIV/0!</v>
      </c>
      <c r="N46" s="184" t="e">
        <f ca="1">IF(AND('1 - 4 Hr Raw Data'!Q42="",'2 - 24 Hr Raw Data'!Q42=""),H46/$H$11,"")</f>
        <v>#REF!</v>
      </c>
      <c r="O46" s="127" t="e">
        <f ca="1">IF(AND('1 - 4 Hr Raw Data'!Q42="",'2 - 24 Hr Raw Data'!Q42=""),I46/$I$11,"")</f>
        <v>#REF!</v>
      </c>
      <c r="P46" s="128" t="e">
        <f>IF(AND('1 - 4 Hr Raw Data'!Q42="",'2 - 24 Hr Raw Data'!Q42=""),(E46/D46)*($S$4/1.042)*2,"")</f>
        <v>#DIV/0!</v>
      </c>
      <c r="Q46" s="127" t="e">
        <f>IF(AND('1 - 4 Hr Raw Data'!Q42="",'2 - 24 Hr Raw Data'!Q42=""),LOG(P46/S$6,2),"")</f>
        <v>#DIV/0!</v>
      </c>
      <c r="R46" s="129" t="e">
        <f ca="1">IF(AND('1 - 4 Hr Raw Data'!Q42="",'2 - 24 Hr Raw Data'!Q42=""),(P46/P$11)*100,"")</f>
        <v>#DIV/0!</v>
      </c>
      <c r="S46" s="129" t="e">
        <f ca="1">IF(AND('1 - 4 Hr Raw Data'!Q42="",'2 - 24 Hr Raw Data'!Q42=""),(P46-S$6)/(P$11-S$6)*100,"")</f>
        <v>#DIV/0!</v>
      </c>
      <c r="T46" s="144" t="e">
        <f ca="1">IF(AND('1 - 4 Hr Raw Data'!Q42="",'2 - 24 Hr Raw Data'!Q42=""),(Q46/Q$11)*100,"")</f>
        <v>#DIV/0!</v>
      </c>
      <c r="U46" s="253" t="e">
        <f ca="1">IF(R46&lt;20,"% RNC less than 20 %",IF(AND('1 - 4 Hr Raw Data'!Q42&lt;&gt;"",'2 - 24 Hr Raw Data'!Q42=""),"4 Hour: "&amp;'1 - 4 Hr Raw Data'!Q42,IF(AND('1 - 4 Hr Raw Data'!Q42="",'2 - 24 Hr Raw Data'!Q42&lt;&gt;""),"24 Hour: "&amp;'2 - 24 Hr Raw Data'!Q42,IF(AND('1 - 4 Hr Raw Data'!Q42="",'2 - 24 Hr Raw Data'!Q42=""),"","4 Hour: "&amp;'1 - 4 Hr Raw Data'!Q42&amp;"; 24 Hour: "&amp;'2 - 24 Hr Raw Data'!Q42))))</f>
        <v>#DIV/0!</v>
      </c>
      <c r="V46" s="16" t="b">
        <f t="shared" ca="1" si="0"/>
        <v>0</v>
      </c>
    </row>
    <row r="47" spans="1:22" ht="14" x14ac:dyDescent="0.15">
      <c r="A47" s="291" t="str">
        <f>IF('2 - 24 Hr Raw Data'!O43="","",'2 - 24 Hr Raw Data'!O43)</f>
        <v/>
      </c>
      <c r="B47" s="197" t="str">
        <f>IF(A47="","",'3 - 4 Hr Calc Data'!B47)</f>
        <v/>
      </c>
      <c r="C47" s="249" t="str">
        <f>IF(A47="","",'2 - 24 Hr Raw Data'!P43)</f>
        <v/>
      </c>
      <c r="D47" s="142">
        <f>IF(AND('1 - 4 Hr Raw Data'!Q43="",'2 - 24 Hr Raw Data'!Q43=""),'2 - 24 Hr Raw Data'!B43,"")</f>
        <v>0</v>
      </c>
      <c r="E47" s="128">
        <f>IF(AND('1 - 4 Hr Raw Data'!Q43="",'2 - 24 Hr Raw Data'!Q43=""),'2 - 24 Hr Raw Data'!I43,"")</f>
        <v>0</v>
      </c>
      <c r="F47" s="126">
        <f>IF(AND('1 - 4 Hr Raw Data'!Q43="",'2 - 24 Hr Raw Data'!Q43=""),'2 - 24 Hr Raw Data'!J43,"")</f>
        <v>0</v>
      </c>
      <c r="G47" s="126">
        <f>IF(AND('1 - 4 Hr Raw Data'!Q43="",'2 - 24 Hr Raw Data'!Q43=""),'2 - 24 Hr Raw Data'!K43,"")</f>
        <v>0</v>
      </c>
      <c r="H47" s="127">
        <f>IF(AND('1 - 4 Hr Raw Data'!Q43="",'2 - 24 Hr Raw Data'!Q43=""),'2 - 24 Hr Raw Data'!L43,"")</f>
        <v>0</v>
      </c>
      <c r="I47" s="355">
        <f>IF(AND('1 - 4 Hr Raw Data'!Q43="",'2 - 24 Hr Raw Data'!Q43=""),'2 - 24 Hr Raw Data'!M43,"")</f>
        <v>0</v>
      </c>
      <c r="J47" s="184" t="e">
        <f>IF(AND('1 - 4 Hr Raw Data'!Q43="",'2 - 24 Hr Raw Data'!Q43=""),(F47/(E47))*100,"")</f>
        <v>#DIV/0!</v>
      </c>
      <c r="K47" s="127" t="e">
        <f ca="1">IF(AND('1 - 4 Hr Raw Data'!Q43="",'2 - 24 Hr Raw Data'!Q43=""),J47/$J$11,"")</f>
        <v>#DIV/0!</v>
      </c>
      <c r="L47" s="182" t="e">
        <f>IF(AND('1 - 4 Hr Raw Data'!Q43="",'2 - 24 Hr Raw Data'!Q43=""),(G47/(E47))*100,"")</f>
        <v>#DIV/0!</v>
      </c>
      <c r="M47" s="127" t="e">
        <f ca="1">IF(AND('1 - 4 Hr Raw Data'!Q43="",'2 - 24 Hr Raw Data'!Q43=""),L47/$L$11,"")</f>
        <v>#DIV/0!</v>
      </c>
      <c r="N47" s="184" t="e">
        <f ca="1">IF(AND('1 - 4 Hr Raw Data'!Q43="",'2 - 24 Hr Raw Data'!Q43=""),H47/$H$11,"")</f>
        <v>#REF!</v>
      </c>
      <c r="O47" s="127" t="e">
        <f ca="1">IF(AND('1 - 4 Hr Raw Data'!Q43="",'2 - 24 Hr Raw Data'!Q43=""),I47/$I$11,"")</f>
        <v>#REF!</v>
      </c>
      <c r="P47" s="128" t="e">
        <f>IF(AND('1 - 4 Hr Raw Data'!Q43="",'2 - 24 Hr Raw Data'!Q43=""),(E47/D47)*($S$4/1.042)*2,"")</f>
        <v>#DIV/0!</v>
      </c>
      <c r="Q47" s="127" t="e">
        <f>IF(AND('1 - 4 Hr Raw Data'!Q43="",'2 - 24 Hr Raw Data'!Q43=""),LOG(P47/S$6,2),"")</f>
        <v>#DIV/0!</v>
      </c>
      <c r="R47" s="129" t="e">
        <f ca="1">IF(AND('1 - 4 Hr Raw Data'!Q43="",'2 - 24 Hr Raw Data'!Q43=""),(P47/P$11)*100,"")</f>
        <v>#DIV/0!</v>
      </c>
      <c r="S47" s="129" t="e">
        <f ca="1">IF(AND('1 - 4 Hr Raw Data'!Q43="",'2 - 24 Hr Raw Data'!Q43=""),(P47-S$6)/(P$11-S$6)*100,"")</f>
        <v>#DIV/0!</v>
      </c>
      <c r="T47" s="144" t="e">
        <f ca="1">IF(AND('1 - 4 Hr Raw Data'!Q43="",'2 - 24 Hr Raw Data'!Q43=""),(Q47/Q$11)*100,"")</f>
        <v>#DIV/0!</v>
      </c>
      <c r="U47" s="253" t="e">
        <f ca="1">IF(R47&lt;20,"% RNC less than 20 %",IF(AND('1 - 4 Hr Raw Data'!Q43&lt;&gt;"",'2 - 24 Hr Raw Data'!Q43=""),"4 Hour: "&amp;'1 - 4 Hr Raw Data'!Q43,IF(AND('1 - 4 Hr Raw Data'!Q43="",'2 - 24 Hr Raw Data'!Q43&lt;&gt;""),"24 Hour: "&amp;'2 - 24 Hr Raw Data'!Q43,IF(AND('1 - 4 Hr Raw Data'!Q43="",'2 - 24 Hr Raw Data'!Q43=""),"","4 Hour: "&amp;'1 - 4 Hr Raw Data'!Q43&amp;"; 24 Hour: "&amp;'2 - 24 Hr Raw Data'!Q43))))</f>
        <v>#DIV/0!</v>
      </c>
      <c r="V47" s="16" t="b">
        <f t="shared" ca="1" si="0"/>
        <v>0</v>
      </c>
    </row>
    <row r="48" spans="1:22" ht="14" x14ac:dyDescent="0.15">
      <c r="A48" s="291" t="str">
        <f>IF('2 - 24 Hr Raw Data'!O44="","",'2 - 24 Hr Raw Data'!O44)</f>
        <v/>
      </c>
      <c r="B48" s="197" t="str">
        <f>IF(A48="","",'3 - 4 Hr Calc Data'!B48)</f>
        <v/>
      </c>
      <c r="C48" s="249" t="str">
        <f>IF(A48="","",'2 - 24 Hr Raw Data'!P44)</f>
        <v/>
      </c>
      <c r="D48" s="142">
        <f>IF(AND('1 - 4 Hr Raw Data'!Q44="",'2 - 24 Hr Raw Data'!Q44=""),'2 - 24 Hr Raw Data'!B44,"")</f>
        <v>0</v>
      </c>
      <c r="E48" s="128">
        <f>IF(AND('1 - 4 Hr Raw Data'!Q44="",'2 - 24 Hr Raw Data'!Q44=""),'2 - 24 Hr Raw Data'!I44,"")</f>
        <v>0</v>
      </c>
      <c r="F48" s="126">
        <f>IF(AND('1 - 4 Hr Raw Data'!Q44="",'2 - 24 Hr Raw Data'!Q44=""),'2 - 24 Hr Raw Data'!J44,"")</f>
        <v>0</v>
      </c>
      <c r="G48" s="126">
        <f>IF(AND('1 - 4 Hr Raw Data'!Q44="",'2 - 24 Hr Raw Data'!Q44=""),'2 - 24 Hr Raw Data'!K44,"")</f>
        <v>0</v>
      </c>
      <c r="H48" s="127">
        <f>IF(AND('1 - 4 Hr Raw Data'!Q44="",'2 - 24 Hr Raw Data'!Q44=""),'2 - 24 Hr Raw Data'!L44,"")</f>
        <v>0</v>
      </c>
      <c r="I48" s="355">
        <f>IF(AND('1 - 4 Hr Raw Data'!Q44="",'2 - 24 Hr Raw Data'!Q44=""),'2 - 24 Hr Raw Data'!M44,"")</f>
        <v>0</v>
      </c>
      <c r="J48" s="184" t="e">
        <f>IF(AND('1 - 4 Hr Raw Data'!Q44="",'2 - 24 Hr Raw Data'!Q44=""),(F48/(E48))*100,"")</f>
        <v>#DIV/0!</v>
      </c>
      <c r="K48" s="127" t="e">
        <f ca="1">IF(AND('1 - 4 Hr Raw Data'!Q44="",'2 - 24 Hr Raw Data'!Q44=""),J48/$J$11,"")</f>
        <v>#DIV/0!</v>
      </c>
      <c r="L48" s="182" t="e">
        <f>IF(AND('1 - 4 Hr Raw Data'!Q44="",'2 - 24 Hr Raw Data'!Q44=""),(G48/(E48))*100,"")</f>
        <v>#DIV/0!</v>
      </c>
      <c r="M48" s="127" t="e">
        <f ca="1">IF(AND('1 - 4 Hr Raw Data'!Q44="",'2 - 24 Hr Raw Data'!Q44=""),L48/$L$11,"")</f>
        <v>#DIV/0!</v>
      </c>
      <c r="N48" s="184" t="e">
        <f ca="1">IF(AND('1 - 4 Hr Raw Data'!Q44="",'2 - 24 Hr Raw Data'!Q44=""),H48/$H$11,"")</f>
        <v>#REF!</v>
      </c>
      <c r="O48" s="127" t="e">
        <f ca="1">IF(AND('1 - 4 Hr Raw Data'!Q44="",'2 - 24 Hr Raw Data'!Q44=""),I48/$I$11,"")</f>
        <v>#REF!</v>
      </c>
      <c r="P48" s="128" t="e">
        <f>IF(AND('1 - 4 Hr Raw Data'!Q44="",'2 - 24 Hr Raw Data'!Q44=""),(E48/D48)*($S$4/1.042)*2,"")</f>
        <v>#DIV/0!</v>
      </c>
      <c r="Q48" s="127" t="e">
        <f>IF(AND('1 - 4 Hr Raw Data'!Q44="",'2 - 24 Hr Raw Data'!Q44=""),LOG(P48/S$6,2),"")</f>
        <v>#DIV/0!</v>
      </c>
      <c r="R48" s="129" t="e">
        <f ca="1">IF(AND('1 - 4 Hr Raw Data'!Q44="",'2 - 24 Hr Raw Data'!Q44=""),(P48/P$11)*100,"")</f>
        <v>#DIV/0!</v>
      </c>
      <c r="S48" s="129" t="e">
        <f ca="1">IF(AND('1 - 4 Hr Raw Data'!Q44="",'2 - 24 Hr Raw Data'!Q44=""),(P48-S$6)/(P$11-S$6)*100,"")</f>
        <v>#DIV/0!</v>
      </c>
      <c r="T48" s="144" t="e">
        <f ca="1">IF(AND('1 - 4 Hr Raw Data'!Q44="",'2 - 24 Hr Raw Data'!Q44=""),(Q48/Q$11)*100,"")</f>
        <v>#DIV/0!</v>
      </c>
      <c r="U48" s="253" t="e">
        <f ca="1">IF(R48&lt;20,"% RNC less than 20 %",IF(AND('1 - 4 Hr Raw Data'!Q44&lt;&gt;"",'2 - 24 Hr Raw Data'!Q44=""),"4 Hour: "&amp;'1 - 4 Hr Raw Data'!Q44,IF(AND('1 - 4 Hr Raw Data'!Q44="",'2 - 24 Hr Raw Data'!Q44&lt;&gt;""),"24 Hour: "&amp;'2 - 24 Hr Raw Data'!Q44,IF(AND('1 - 4 Hr Raw Data'!Q44="",'2 - 24 Hr Raw Data'!Q44=""),"","4 Hour: "&amp;'1 - 4 Hr Raw Data'!Q44&amp;"; 24 Hour: "&amp;'2 - 24 Hr Raw Data'!Q44))))</f>
        <v>#DIV/0!</v>
      </c>
      <c r="V48" s="16" t="b">
        <f t="shared" ca="1" si="0"/>
        <v>0</v>
      </c>
    </row>
    <row r="49" spans="1:22" ht="14" x14ac:dyDescent="0.15">
      <c r="A49" s="291" t="str">
        <f>IF('2 - 24 Hr Raw Data'!O45="","",'2 - 24 Hr Raw Data'!O45)</f>
        <v/>
      </c>
      <c r="B49" s="197" t="str">
        <f>IF(A49="","",'3 - 4 Hr Calc Data'!B49)</f>
        <v/>
      </c>
      <c r="C49" s="249" t="str">
        <f>IF(A49="","",'2 - 24 Hr Raw Data'!P45)</f>
        <v/>
      </c>
      <c r="D49" s="142">
        <f>IF(AND('1 - 4 Hr Raw Data'!Q45="",'2 - 24 Hr Raw Data'!Q45=""),'2 - 24 Hr Raw Data'!B45,"")</f>
        <v>0</v>
      </c>
      <c r="E49" s="128">
        <f>IF(AND('1 - 4 Hr Raw Data'!Q45="",'2 - 24 Hr Raw Data'!Q45=""),'2 - 24 Hr Raw Data'!I45,"")</f>
        <v>0</v>
      </c>
      <c r="F49" s="126">
        <f>IF(AND('1 - 4 Hr Raw Data'!Q45="",'2 - 24 Hr Raw Data'!Q45=""),'2 - 24 Hr Raw Data'!J45,"")</f>
        <v>0</v>
      </c>
      <c r="G49" s="126">
        <f>IF(AND('1 - 4 Hr Raw Data'!Q45="",'2 - 24 Hr Raw Data'!Q45=""),'2 - 24 Hr Raw Data'!K45,"")</f>
        <v>0</v>
      </c>
      <c r="H49" s="127">
        <f>IF(AND('1 - 4 Hr Raw Data'!Q45="",'2 - 24 Hr Raw Data'!Q45=""),'2 - 24 Hr Raw Data'!L45,"")</f>
        <v>0</v>
      </c>
      <c r="I49" s="355">
        <f>IF(AND('1 - 4 Hr Raw Data'!Q45="",'2 - 24 Hr Raw Data'!Q45=""),'2 - 24 Hr Raw Data'!M45,"")</f>
        <v>0</v>
      </c>
      <c r="J49" s="184" t="e">
        <f>IF(AND('1 - 4 Hr Raw Data'!Q45="",'2 - 24 Hr Raw Data'!Q45=""),(F49/(E49))*100,"")</f>
        <v>#DIV/0!</v>
      </c>
      <c r="K49" s="127" t="e">
        <f ca="1">IF(AND('1 - 4 Hr Raw Data'!Q45="",'2 - 24 Hr Raw Data'!Q45=""),J49/$J$11,"")</f>
        <v>#DIV/0!</v>
      </c>
      <c r="L49" s="182" t="e">
        <f>IF(AND('1 - 4 Hr Raw Data'!Q45="",'2 - 24 Hr Raw Data'!Q45=""),(G49/(E49))*100,"")</f>
        <v>#DIV/0!</v>
      </c>
      <c r="M49" s="127" t="e">
        <f ca="1">IF(AND('1 - 4 Hr Raw Data'!Q45="",'2 - 24 Hr Raw Data'!Q45=""),L49/$L$11,"")</f>
        <v>#DIV/0!</v>
      </c>
      <c r="N49" s="184" t="e">
        <f ca="1">IF(AND('1 - 4 Hr Raw Data'!Q45="",'2 - 24 Hr Raw Data'!Q45=""),H49/$H$11,"")</f>
        <v>#REF!</v>
      </c>
      <c r="O49" s="127" t="e">
        <f ca="1">IF(AND('1 - 4 Hr Raw Data'!Q45="",'2 - 24 Hr Raw Data'!Q45=""),I49/$I$11,"")</f>
        <v>#REF!</v>
      </c>
      <c r="P49" s="128" t="e">
        <f>IF(AND('1 - 4 Hr Raw Data'!Q45="",'2 - 24 Hr Raw Data'!Q45=""),(E49/D49)*($S$4/1.042)*2,"")</f>
        <v>#DIV/0!</v>
      </c>
      <c r="Q49" s="127" t="e">
        <f>IF(AND('1 - 4 Hr Raw Data'!Q45="",'2 - 24 Hr Raw Data'!Q45=""),LOG(P49/S$6,2),"")</f>
        <v>#DIV/0!</v>
      </c>
      <c r="R49" s="129" t="e">
        <f ca="1">IF(AND('1 - 4 Hr Raw Data'!Q45="",'2 - 24 Hr Raw Data'!Q45=""),(P49/P$11)*100,"")</f>
        <v>#DIV/0!</v>
      </c>
      <c r="S49" s="129" t="e">
        <f ca="1">IF(AND('1 - 4 Hr Raw Data'!Q45="",'2 - 24 Hr Raw Data'!Q45=""),(P49-S$6)/(P$11-S$6)*100,"")</f>
        <v>#DIV/0!</v>
      </c>
      <c r="T49" s="144" t="e">
        <f ca="1">IF(AND('1 - 4 Hr Raw Data'!Q45="",'2 - 24 Hr Raw Data'!Q45=""),(Q49/Q$11)*100,"")</f>
        <v>#DIV/0!</v>
      </c>
      <c r="U49" s="253" t="e">
        <f ca="1">IF(R49&lt;20,"% RNC less than 20 %",IF(AND('1 - 4 Hr Raw Data'!Q45&lt;&gt;"",'2 - 24 Hr Raw Data'!Q45=""),"4 Hour: "&amp;'1 - 4 Hr Raw Data'!Q45,IF(AND('1 - 4 Hr Raw Data'!Q45="",'2 - 24 Hr Raw Data'!Q45&lt;&gt;""),"24 Hour: "&amp;'2 - 24 Hr Raw Data'!Q45,IF(AND('1 - 4 Hr Raw Data'!Q45="",'2 - 24 Hr Raw Data'!Q45=""),"","4 Hour: "&amp;'1 - 4 Hr Raw Data'!Q45&amp;"; 24 Hour: "&amp;'2 - 24 Hr Raw Data'!Q45))))</f>
        <v>#DIV/0!</v>
      </c>
      <c r="V49" s="16" t="b">
        <f t="shared" ca="1" si="0"/>
        <v>0</v>
      </c>
    </row>
    <row r="50" spans="1:22" ht="14" x14ac:dyDescent="0.15">
      <c r="A50" s="291" t="str">
        <f>IF('2 - 24 Hr Raw Data'!O46="","",'2 - 24 Hr Raw Data'!O46)</f>
        <v/>
      </c>
      <c r="B50" s="197" t="str">
        <f>IF(A50="","",'3 - 4 Hr Calc Data'!B50)</f>
        <v/>
      </c>
      <c r="C50" s="249" t="str">
        <f>IF(A50="","",'2 - 24 Hr Raw Data'!P46)</f>
        <v/>
      </c>
      <c r="D50" s="142">
        <f>IF(AND('1 - 4 Hr Raw Data'!Q46="",'2 - 24 Hr Raw Data'!Q46=""),'2 - 24 Hr Raw Data'!B46,"")</f>
        <v>0</v>
      </c>
      <c r="E50" s="128">
        <f>IF(AND('1 - 4 Hr Raw Data'!Q46="",'2 - 24 Hr Raw Data'!Q46=""),'2 - 24 Hr Raw Data'!I46,"")</f>
        <v>0</v>
      </c>
      <c r="F50" s="126">
        <f>IF(AND('1 - 4 Hr Raw Data'!Q46="",'2 - 24 Hr Raw Data'!Q46=""),'2 - 24 Hr Raw Data'!J46,"")</f>
        <v>0</v>
      </c>
      <c r="G50" s="126">
        <f>IF(AND('1 - 4 Hr Raw Data'!Q46="",'2 - 24 Hr Raw Data'!Q46=""),'2 - 24 Hr Raw Data'!K46,"")</f>
        <v>0</v>
      </c>
      <c r="H50" s="127">
        <f>IF(AND('1 - 4 Hr Raw Data'!Q46="",'2 - 24 Hr Raw Data'!Q46=""),'2 - 24 Hr Raw Data'!L46,"")</f>
        <v>0</v>
      </c>
      <c r="I50" s="355">
        <f>IF(AND('1 - 4 Hr Raw Data'!Q46="",'2 - 24 Hr Raw Data'!Q46=""),'2 - 24 Hr Raw Data'!M46,"")</f>
        <v>0</v>
      </c>
      <c r="J50" s="184" t="e">
        <f>IF(AND('1 - 4 Hr Raw Data'!Q46="",'2 - 24 Hr Raw Data'!Q46=""),(F50/(E50))*100,"")</f>
        <v>#DIV/0!</v>
      </c>
      <c r="K50" s="127" t="e">
        <f ca="1">IF(AND('1 - 4 Hr Raw Data'!Q46="",'2 - 24 Hr Raw Data'!Q46=""),J50/$J$11,"")</f>
        <v>#DIV/0!</v>
      </c>
      <c r="L50" s="182" t="e">
        <f>IF(AND('1 - 4 Hr Raw Data'!Q46="",'2 - 24 Hr Raw Data'!Q46=""),(G50/(E50))*100,"")</f>
        <v>#DIV/0!</v>
      </c>
      <c r="M50" s="127" t="e">
        <f ca="1">IF(AND('1 - 4 Hr Raw Data'!Q46="",'2 - 24 Hr Raw Data'!Q46=""),L50/$L$11,"")</f>
        <v>#DIV/0!</v>
      </c>
      <c r="N50" s="184" t="e">
        <f ca="1">IF(AND('1 - 4 Hr Raw Data'!Q46="",'2 - 24 Hr Raw Data'!Q46=""),H50/$H$11,"")</f>
        <v>#REF!</v>
      </c>
      <c r="O50" s="127" t="e">
        <f ca="1">IF(AND('1 - 4 Hr Raw Data'!Q46="",'2 - 24 Hr Raw Data'!Q46=""),I50/$I$11,"")</f>
        <v>#REF!</v>
      </c>
      <c r="P50" s="128" t="e">
        <f>IF(AND('1 - 4 Hr Raw Data'!Q46="",'2 - 24 Hr Raw Data'!Q46=""),(E50/D50)*($S$4/1.042)*2,"")</f>
        <v>#DIV/0!</v>
      </c>
      <c r="Q50" s="127" t="e">
        <f>IF(AND('1 - 4 Hr Raw Data'!Q46="",'2 - 24 Hr Raw Data'!Q46=""),LOG(P50/S$6,2),"")</f>
        <v>#DIV/0!</v>
      </c>
      <c r="R50" s="129" t="e">
        <f ca="1">IF(AND('1 - 4 Hr Raw Data'!Q46="",'2 - 24 Hr Raw Data'!Q46=""),(P50/P$11)*100,"")</f>
        <v>#DIV/0!</v>
      </c>
      <c r="S50" s="129" t="e">
        <f ca="1">IF(AND('1 - 4 Hr Raw Data'!Q46="",'2 - 24 Hr Raw Data'!Q46=""),(P50-S$6)/(P$11-S$6)*100,"")</f>
        <v>#DIV/0!</v>
      </c>
      <c r="T50" s="144" t="e">
        <f ca="1">IF(AND('1 - 4 Hr Raw Data'!Q46="",'2 - 24 Hr Raw Data'!Q46=""),(Q50/Q$11)*100,"")</f>
        <v>#DIV/0!</v>
      </c>
      <c r="U50" s="253" t="e">
        <f ca="1">IF(R50&lt;20,"% RNC less than 20 %",IF(AND('1 - 4 Hr Raw Data'!Q46&lt;&gt;"",'2 - 24 Hr Raw Data'!Q46=""),"4 Hour: "&amp;'1 - 4 Hr Raw Data'!Q46,IF(AND('1 - 4 Hr Raw Data'!Q46="",'2 - 24 Hr Raw Data'!Q46&lt;&gt;""),"24 Hour: "&amp;'2 - 24 Hr Raw Data'!Q46,IF(AND('1 - 4 Hr Raw Data'!Q46="",'2 - 24 Hr Raw Data'!Q46=""),"","4 Hour: "&amp;'1 - 4 Hr Raw Data'!Q46&amp;"; 24 Hour: "&amp;'2 - 24 Hr Raw Data'!Q46))))</f>
        <v>#DIV/0!</v>
      </c>
      <c r="V50" s="16" t="b">
        <f t="shared" ca="1" si="0"/>
        <v>0</v>
      </c>
    </row>
    <row r="51" spans="1:22" ht="14" x14ac:dyDescent="0.15">
      <c r="A51" s="291" t="str">
        <f>IF('2 - 24 Hr Raw Data'!O47="","",'2 - 24 Hr Raw Data'!O47)</f>
        <v/>
      </c>
      <c r="B51" s="197" t="str">
        <f>IF(A51="","",'3 - 4 Hr Calc Data'!B51)</f>
        <v/>
      </c>
      <c r="C51" s="249" t="str">
        <f>IF(A51="","",'2 - 24 Hr Raw Data'!P47)</f>
        <v/>
      </c>
      <c r="D51" s="142">
        <f>IF(AND('1 - 4 Hr Raw Data'!Q47="",'2 - 24 Hr Raw Data'!Q47=""),'2 - 24 Hr Raw Data'!B47,"")</f>
        <v>0</v>
      </c>
      <c r="E51" s="128">
        <f>IF(AND('1 - 4 Hr Raw Data'!Q47="",'2 - 24 Hr Raw Data'!Q47=""),'2 - 24 Hr Raw Data'!I47,"")</f>
        <v>0</v>
      </c>
      <c r="F51" s="126">
        <f>IF(AND('1 - 4 Hr Raw Data'!Q47="",'2 - 24 Hr Raw Data'!Q47=""),'2 - 24 Hr Raw Data'!J47,"")</f>
        <v>0</v>
      </c>
      <c r="G51" s="126">
        <f>IF(AND('1 - 4 Hr Raw Data'!Q47="",'2 - 24 Hr Raw Data'!Q47=""),'2 - 24 Hr Raw Data'!K47,"")</f>
        <v>0</v>
      </c>
      <c r="H51" s="127">
        <f>IF(AND('1 - 4 Hr Raw Data'!Q47="",'2 - 24 Hr Raw Data'!Q47=""),'2 - 24 Hr Raw Data'!L47,"")</f>
        <v>0</v>
      </c>
      <c r="I51" s="355">
        <f>IF(AND('1 - 4 Hr Raw Data'!Q47="",'2 - 24 Hr Raw Data'!Q47=""),'2 - 24 Hr Raw Data'!M47,"")</f>
        <v>0</v>
      </c>
      <c r="J51" s="184" t="e">
        <f>IF(AND('1 - 4 Hr Raw Data'!Q47="",'2 - 24 Hr Raw Data'!Q47=""),(F51/(E51))*100,"")</f>
        <v>#DIV/0!</v>
      </c>
      <c r="K51" s="127" t="e">
        <f ca="1">IF(AND('1 - 4 Hr Raw Data'!Q47="",'2 - 24 Hr Raw Data'!Q47=""),J51/$J$11,"")</f>
        <v>#DIV/0!</v>
      </c>
      <c r="L51" s="182" t="e">
        <f>IF(AND('1 - 4 Hr Raw Data'!Q47="",'2 - 24 Hr Raw Data'!Q47=""),(G51/(E51))*100,"")</f>
        <v>#DIV/0!</v>
      </c>
      <c r="M51" s="127" t="e">
        <f ca="1">IF(AND('1 - 4 Hr Raw Data'!Q47="",'2 - 24 Hr Raw Data'!Q47=""),L51/$L$11,"")</f>
        <v>#DIV/0!</v>
      </c>
      <c r="N51" s="184" t="e">
        <f ca="1">IF(AND('1 - 4 Hr Raw Data'!Q47="",'2 - 24 Hr Raw Data'!Q47=""),H51/$H$11,"")</f>
        <v>#REF!</v>
      </c>
      <c r="O51" s="127" t="e">
        <f ca="1">IF(AND('1 - 4 Hr Raw Data'!Q47="",'2 - 24 Hr Raw Data'!Q47=""),I51/$I$11,"")</f>
        <v>#REF!</v>
      </c>
      <c r="P51" s="128" t="e">
        <f>IF(AND('1 - 4 Hr Raw Data'!Q47="",'2 - 24 Hr Raw Data'!Q47=""),(E51/D51)*($S$4/1.042)*2,"")</f>
        <v>#DIV/0!</v>
      </c>
      <c r="Q51" s="127" t="e">
        <f>IF(AND('1 - 4 Hr Raw Data'!Q47="",'2 - 24 Hr Raw Data'!Q47=""),LOG(P51/S$6,2),"")</f>
        <v>#DIV/0!</v>
      </c>
      <c r="R51" s="129" t="e">
        <f ca="1">IF(AND('1 - 4 Hr Raw Data'!Q47="",'2 - 24 Hr Raw Data'!Q47=""),(P51/P$11)*100,"")</f>
        <v>#DIV/0!</v>
      </c>
      <c r="S51" s="129" t="e">
        <f ca="1">IF(AND('1 - 4 Hr Raw Data'!Q47="",'2 - 24 Hr Raw Data'!Q47=""),(P51-S$6)/(P$11-S$6)*100,"")</f>
        <v>#DIV/0!</v>
      </c>
      <c r="T51" s="144" t="e">
        <f ca="1">IF(AND('1 - 4 Hr Raw Data'!Q47="",'2 - 24 Hr Raw Data'!Q47=""),(Q51/Q$11)*100,"")</f>
        <v>#DIV/0!</v>
      </c>
      <c r="U51" s="253" t="e">
        <f ca="1">IF(R51&lt;20,"% RNC less than 20 %",IF(AND('1 - 4 Hr Raw Data'!Q47&lt;&gt;"",'2 - 24 Hr Raw Data'!Q47=""),"4 Hour: "&amp;'1 - 4 Hr Raw Data'!Q47,IF(AND('1 - 4 Hr Raw Data'!Q47="",'2 - 24 Hr Raw Data'!Q47&lt;&gt;""),"24 Hour: "&amp;'2 - 24 Hr Raw Data'!Q47,IF(AND('1 - 4 Hr Raw Data'!Q47="",'2 - 24 Hr Raw Data'!Q47=""),"","4 Hour: "&amp;'1 - 4 Hr Raw Data'!Q47&amp;"; 24 Hour: "&amp;'2 - 24 Hr Raw Data'!Q47))))</f>
        <v>#DIV/0!</v>
      </c>
      <c r="V51" s="16" t="b">
        <f t="shared" ca="1" si="0"/>
        <v>0</v>
      </c>
    </row>
    <row r="52" spans="1:22" ht="14" x14ac:dyDescent="0.15">
      <c r="A52" s="291" t="str">
        <f>IF('2 - 24 Hr Raw Data'!O48="","",'2 - 24 Hr Raw Data'!O48)</f>
        <v/>
      </c>
      <c r="B52" s="197" t="str">
        <f>IF(A52="","",'3 - 4 Hr Calc Data'!B52)</f>
        <v/>
      </c>
      <c r="C52" s="249" t="str">
        <f>IF(A52="","",'2 - 24 Hr Raw Data'!P48)</f>
        <v/>
      </c>
      <c r="D52" s="142">
        <f>IF(AND('1 - 4 Hr Raw Data'!Q48="",'2 - 24 Hr Raw Data'!Q48=""),'2 - 24 Hr Raw Data'!B48,"")</f>
        <v>0</v>
      </c>
      <c r="E52" s="128">
        <f>IF(AND('1 - 4 Hr Raw Data'!Q48="",'2 - 24 Hr Raw Data'!Q48=""),'2 - 24 Hr Raw Data'!I48,"")</f>
        <v>0</v>
      </c>
      <c r="F52" s="126">
        <f>IF(AND('1 - 4 Hr Raw Data'!Q48="",'2 - 24 Hr Raw Data'!Q48=""),'2 - 24 Hr Raw Data'!J48,"")</f>
        <v>0</v>
      </c>
      <c r="G52" s="126">
        <f>IF(AND('1 - 4 Hr Raw Data'!Q48="",'2 - 24 Hr Raw Data'!Q48=""),'2 - 24 Hr Raw Data'!K48,"")</f>
        <v>0</v>
      </c>
      <c r="H52" s="127">
        <f>IF(AND('1 - 4 Hr Raw Data'!Q48="",'2 - 24 Hr Raw Data'!Q48=""),'2 - 24 Hr Raw Data'!L48,"")</f>
        <v>0</v>
      </c>
      <c r="I52" s="355">
        <f>IF(AND('1 - 4 Hr Raw Data'!Q48="",'2 - 24 Hr Raw Data'!Q48=""),'2 - 24 Hr Raw Data'!M48,"")</f>
        <v>0</v>
      </c>
      <c r="J52" s="184" t="e">
        <f>IF(AND('1 - 4 Hr Raw Data'!Q48="",'2 - 24 Hr Raw Data'!Q48=""),(F52/(E52))*100,"")</f>
        <v>#DIV/0!</v>
      </c>
      <c r="K52" s="127" t="e">
        <f ca="1">IF(AND('1 - 4 Hr Raw Data'!Q48="",'2 - 24 Hr Raw Data'!Q48=""),J52/$J$11,"")</f>
        <v>#DIV/0!</v>
      </c>
      <c r="L52" s="182" t="e">
        <f>IF(AND('1 - 4 Hr Raw Data'!Q48="",'2 - 24 Hr Raw Data'!Q48=""),(G52/(E52))*100,"")</f>
        <v>#DIV/0!</v>
      </c>
      <c r="M52" s="127" t="e">
        <f ca="1">IF(AND('1 - 4 Hr Raw Data'!Q48="",'2 - 24 Hr Raw Data'!Q48=""),L52/$L$11,"")</f>
        <v>#DIV/0!</v>
      </c>
      <c r="N52" s="184" t="e">
        <f ca="1">IF(AND('1 - 4 Hr Raw Data'!Q48="",'2 - 24 Hr Raw Data'!Q48=""),H52/$H$11,"")</f>
        <v>#REF!</v>
      </c>
      <c r="O52" s="127" t="e">
        <f ca="1">IF(AND('1 - 4 Hr Raw Data'!Q48="",'2 - 24 Hr Raw Data'!Q48=""),I52/$I$11,"")</f>
        <v>#REF!</v>
      </c>
      <c r="P52" s="128" t="e">
        <f>IF(AND('1 - 4 Hr Raw Data'!Q48="",'2 - 24 Hr Raw Data'!Q48=""),(E52/D52)*($S$4/1.042)*2,"")</f>
        <v>#DIV/0!</v>
      </c>
      <c r="Q52" s="127" t="e">
        <f>IF(AND('1 - 4 Hr Raw Data'!Q48="",'2 - 24 Hr Raw Data'!Q48=""),LOG(P52/S$6,2),"")</f>
        <v>#DIV/0!</v>
      </c>
      <c r="R52" s="129" t="e">
        <f ca="1">IF(AND('1 - 4 Hr Raw Data'!Q48="",'2 - 24 Hr Raw Data'!Q48=""),(P52/P$11)*100,"")</f>
        <v>#DIV/0!</v>
      </c>
      <c r="S52" s="129" t="e">
        <f ca="1">IF(AND('1 - 4 Hr Raw Data'!Q48="",'2 - 24 Hr Raw Data'!Q48=""),(P52-S$6)/(P$11-S$6)*100,"")</f>
        <v>#DIV/0!</v>
      </c>
      <c r="T52" s="144" t="e">
        <f ca="1">IF(AND('1 - 4 Hr Raw Data'!Q48="",'2 - 24 Hr Raw Data'!Q48=""),(Q52/Q$11)*100,"")</f>
        <v>#DIV/0!</v>
      </c>
      <c r="U52" s="253" t="e">
        <f ca="1">IF(R52&lt;20,"% RNC less than 20 %",IF(AND('1 - 4 Hr Raw Data'!Q48&lt;&gt;"",'2 - 24 Hr Raw Data'!Q48=""),"4 Hour: "&amp;'1 - 4 Hr Raw Data'!Q48,IF(AND('1 - 4 Hr Raw Data'!Q48="",'2 - 24 Hr Raw Data'!Q48&lt;&gt;""),"24 Hour: "&amp;'2 - 24 Hr Raw Data'!Q48,IF(AND('1 - 4 Hr Raw Data'!Q48="",'2 - 24 Hr Raw Data'!Q48=""),"","4 Hour: "&amp;'1 - 4 Hr Raw Data'!Q48&amp;"; 24 Hour: "&amp;'2 - 24 Hr Raw Data'!Q48))))</f>
        <v>#DIV/0!</v>
      </c>
      <c r="V52" s="16" t="b">
        <f t="shared" ca="1" si="0"/>
        <v>0</v>
      </c>
    </row>
    <row r="53" spans="1:22" ht="14" x14ac:dyDescent="0.15">
      <c r="A53" s="291" t="str">
        <f>IF('2 - 24 Hr Raw Data'!O49="","",'2 - 24 Hr Raw Data'!O49)</f>
        <v/>
      </c>
      <c r="B53" s="197" t="str">
        <f>IF(A53="","",'3 - 4 Hr Calc Data'!B53)</f>
        <v/>
      </c>
      <c r="C53" s="249" t="str">
        <f>IF(A53="","",'2 - 24 Hr Raw Data'!P49)</f>
        <v/>
      </c>
      <c r="D53" s="142">
        <f>IF(AND('1 - 4 Hr Raw Data'!Q49="",'2 - 24 Hr Raw Data'!Q49=""),'2 - 24 Hr Raw Data'!B49,"")</f>
        <v>0</v>
      </c>
      <c r="E53" s="128">
        <f>IF(AND('1 - 4 Hr Raw Data'!Q49="",'2 - 24 Hr Raw Data'!Q49=""),'2 - 24 Hr Raw Data'!I49,"")</f>
        <v>0</v>
      </c>
      <c r="F53" s="126">
        <f>IF(AND('1 - 4 Hr Raw Data'!Q49="",'2 - 24 Hr Raw Data'!Q49=""),'2 - 24 Hr Raw Data'!J49,"")</f>
        <v>0</v>
      </c>
      <c r="G53" s="126">
        <f>IF(AND('1 - 4 Hr Raw Data'!Q49="",'2 - 24 Hr Raw Data'!Q49=""),'2 - 24 Hr Raw Data'!K49,"")</f>
        <v>0</v>
      </c>
      <c r="H53" s="127">
        <f>IF(AND('1 - 4 Hr Raw Data'!Q49="",'2 - 24 Hr Raw Data'!Q49=""),'2 - 24 Hr Raw Data'!L49,"")</f>
        <v>0</v>
      </c>
      <c r="I53" s="355">
        <f>IF(AND('1 - 4 Hr Raw Data'!Q49="",'2 - 24 Hr Raw Data'!Q49=""),'2 - 24 Hr Raw Data'!M49,"")</f>
        <v>0</v>
      </c>
      <c r="J53" s="184" t="e">
        <f>IF(AND('1 - 4 Hr Raw Data'!Q49="",'2 - 24 Hr Raw Data'!Q49=""),(F53/(E53))*100,"")</f>
        <v>#DIV/0!</v>
      </c>
      <c r="K53" s="127" t="e">
        <f ca="1">IF(AND('1 - 4 Hr Raw Data'!Q49="",'2 - 24 Hr Raw Data'!Q49=""),J53/$J$11,"")</f>
        <v>#DIV/0!</v>
      </c>
      <c r="L53" s="182" t="e">
        <f>IF(AND('1 - 4 Hr Raw Data'!Q49="",'2 - 24 Hr Raw Data'!Q49=""),(G53/(E53))*100,"")</f>
        <v>#DIV/0!</v>
      </c>
      <c r="M53" s="127" t="e">
        <f ca="1">IF(AND('1 - 4 Hr Raw Data'!Q49="",'2 - 24 Hr Raw Data'!Q49=""),L53/$L$11,"")</f>
        <v>#DIV/0!</v>
      </c>
      <c r="N53" s="184" t="e">
        <f ca="1">IF(AND('1 - 4 Hr Raw Data'!Q49="",'2 - 24 Hr Raw Data'!Q49=""),H53/$H$11,"")</f>
        <v>#REF!</v>
      </c>
      <c r="O53" s="127" t="e">
        <f ca="1">IF(AND('1 - 4 Hr Raw Data'!Q49="",'2 - 24 Hr Raw Data'!Q49=""),I53/$I$11,"")</f>
        <v>#REF!</v>
      </c>
      <c r="P53" s="128" t="e">
        <f>IF(AND('1 - 4 Hr Raw Data'!Q49="",'2 - 24 Hr Raw Data'!Q49=""),(E53/D53)*($S$4/1.042)*2,"")</f>
        <v>#DIV/0!</v>
      </c>
      <c r="Q53" s="127" t="e">
        <f>IF(AND('1 - 4 Hr Raw Data'!Q49="",'2 - 24 Hr Raw Data'!Q49=""),LOG(P53/S$6,2),"")</f>
        <v>#DIV/0!</v>
      </c>
      <c r="R53" s="129" t="e">
        <f ca="1">IF(AND('1 - 4 Hr Raw Data'!Q49="",'2 - 24 Hr Raw Data'!Q49=""),(P53/P$11)*100,"")</f>
        <v>#DIV/0!</v>
      </c>
      <c r="S53" s="129" t="e">
        <f ca="1">IF(AND('1 - 4 Hr Raw Data'!Q49="",'2 - 24 Hr Raw Data'!Q49=""),(P53-S$6)/(P$11-S$6)*100,"")</f>
        <v>#DIV/0!</v>
      </c>
      <c r="T53" s="144" t="e">
        <f ca="1">IF(AND('1 - 4 Hr Raw Data'!Q49="",'2 - 24 Hr Raw Data'!Q49=""),(Q53/Q$11)*100,"")</f>
        <v>#DIV/0!</v>
      </c>
      <c r="U53" s="253" t="e">
        <f ca="1">IF(R53&lt;20,"% RNC less than 20 %",IF(AND('1 - 4 Hr Raw Data'!Q49&lt;&gt;"",'2 - 24 Hr Raw Data'!Q49=""),"4 Hour: "&amp;'1 - 4 Hr Raw Data'!Q49,IF(AND('1 - 4 Hr Raw Data'!Q49="",'2 - 24 Hr Raw Data'!Q49&lt;&gt;""),"24 Hour: "&amp;'2 - 24 Hr Raw Data'!Q49,IF(AND('1 - 4 Hr Raw Data'!Q49="",'2 - 24 Hr Raw Data'!Q49=""),"","4 Hour: "&amp;'1 - 4 Hr Raw Data'!Q49&amp;"; 24 Hour: "&amp;'2 - 24 Hr Raw Data'!Q49))))</f>
        <v>#DIV/0!</v>
      </c>
      <c r="V53" s="16" t="b">
        <f t="shared" ca="1" si="0"/>
        <v>0</v>
      </c>
    </row>
    <row r="54" spans="1:22" ht="14" x14ac:dyDescent="0.15">
      <c r="A54" s="291" t="str">
        <f>IF('2 - 24 Hr Raw Data'!O50="","",'2 - 24 Hr Raw Data'!O50)</f>
        <v/>
      </c>
      <c r="B54" s="197" t="str">
        <f>IF(A54="","",'3 - 4 Hr Calc Data'!B54)</f>
        <v/>
      </c>
      <c r="C54" s="249" t="str">
        <f>IF(A54="","",'2 - 24 Hr Raw Data'!P50)</f>
        <v/>
      </c>
      <c r="D54" s="142">
        <f>IF(AND('1 - 4 Hr Raw Data'!Q50="",'2 - 24 Hr Raw Data'!Q50=""),'2 - 24 Hr Raw Data'!B50,"")</f>
        <v>0</v>
      </c>
      <c r="E54" s="128">
        <f>IF(AND('1 - 4 Hr Raw Data'!Q50="",'2 - 24 Hr Raw Data'!Q50=""),'2 - 24 Hr Raw Data'!I50,"")</f>
        <v>0</v>
      </c>
      <c r="F54" s="126">
        <f>IF(AND('1 - 4 Hr Raw Data'!Q50="",'2 - 24 Hr Raw Data'!Q50=""),'2 - 24 Hr Raw Data'!J50,"")</f>
        <v>0</v>
      </c>
      <c r="G54" s="126">
        <f>IF(AND('1 - 4 Hr Raw Data'!Q50="",'2 - 24 Hr Raw Data'!Q50=""),'2 - 24 Hr Raw Data'!K50,"")</f>
        <v>0</v>
      </c>
      <c r="H54" s="127">
        <f>IF(AND('1 - 4 Hr Raw Data'!Q50="",'2 - 24 Hr Raw Data'!Q50=""),'2 - 24 Hr Raw Data'!L50,"")</f>
        <v>0</v>
      </c>
      <c r="I54" s="355">
        <f>IF(AND('1 - 4 Hr Raw Data'!Q50="",'2 - 24 Hr Raw Data'!Q50=""),'2 - 24 Hr Raw Data'!M50,"")</f>
        <v>0</v>
      </c>
      <c r="J54" s="184" t="e">
        <f>IF(AND('1 - 4 Hr Raw Data'!Q50="",'2 - 24 Hr Raw Data'!Q50=""),(F54/(E54))*100,"")</f>
        <v>#DIV/0!</v>
      </c>
      <c r="K54" s="127" t="e">
        <f ca="1">IF(AND('1 - 4 Hr Raw Data'!Q50="",'2 - 24 Hr Raw Data'!Q50=""),J54/$J$11,"")</f>
        <v>#DIV/0!</v>
      </c>
      <c r="L54" s="182" t="e">
        <f>IF(AND('1 - 4 Hr Raw Data'!Q50="",'2 - 24 Hr Raw Data'!Q50=""),(G54/(E54))*100,"")</f>
        <v>#DIV/0!</v>
      </c>
      <c r="M54" s="127" t="e">
        <f ca="1">IF(AND('1 - 4 Hr Raw Data'!Q50="",'2 - 24 Hr Raw Data'!Q50=""),L54/$L$11,"")</f>
        <v>#DIV/0!</v>
      </c>
      <c r="N54" s="184" t="e">
        <f ca="1">IF(AND('1 - 4 Hr Raw Data'!Q50="",'2 - 24 Hr Raw Data'!Q50=""),H54/$H$11,"")</f>
        <v>#REF!</v>
      </c>
      <c r="O54" s="127" t="e">
        <f ca="1">IF(AND('1 - 4 Hr Raw Data'!Q50="",'2 - 24 Hr Raw Data'!Q50=""),I54/$I$11,"")</f>
        <v>#REF!</v>
      </c>
      <c r="P54" s="128" t="e">
        <f>IF(AND('1 - 4 Hr Raw Data'!Q50="",'2 - 24 Hr Raw Data'!Q50=""),(E54/D54)*($S$4/1.042)*2,"")</f>
        <v>#DIV/0!</v>
      </c>
      <c r="Q54" s="127" t="e">
        <f>IF(AND('1 - 4 Hr Raw Data'!Q50="",'2 - 24 Hr Raw Data'!Q50=""),LOG(P54/S$6,2),"")</f>
        <v>#DIV/0!</v>
      </c>
      <c r="R54" s="129" t="e">
        <f ca="1">IF(AND('1 - 4 Hr Raw Data'!Q50="",'2 - 24 Hr Raw Data'!Q50=""),(P54/P$11)*100,"")</f>
        <v>#DIV/0!</v>
      </c>
      <c r="S54" s="129" t="e">
        <f ca="1">IF(AND('1 - 4 Hr Raw Data'!Q50="",'2 - 24 Hr Raw Data'!Q50=""),(P54-S$6)/(P$11-S$6)*100,"")</f>
        <v>#DIV/0!</v>
      </c>
      <c r="T54" s="144" t="e">
        <f ca="1">IF(AND('1 - 4 Hr Raw Data'!Q50="",'2 - 24 Hr Raw Data'!Q50=""),(Q54/Q$11)*100,"")</f>
        <v>#DIV/0!</v>
      </c>
      <c r="U54" s="253" t="e">
        <f ca="1">IF(R54&lt;20,"% RNC less than 20 %",IF(AND('1 - 4 Hr Raw Data'!Q50&lt;&gt;"",'2 - 24 Hr Raw Data'!Q50=""),"4 Hour: "&amp;'1 - 4 Hr Raw Data'!Q50,IF(AND('1 - 4 Hr Raw Data'!Q50="",'2 - 24 Hr Raw Data'!Q50&lt;&gt;""),"24 Hour: "&amp;'2 - 24 Hr Raw Data'!Q50,IF(AND('1 - 4 Hr Raw Data'!Q50="",'2 - 24 Hr Raw Data'!Q50=""),"","4 Hour: "&amp;'1 - 4 Hr Raw Data'!Q50&amp;"; 24 Hour: "&amp;'2 - 24 Hr Raw Data'!Q50))))</f>
        <v>#DIV/0!</v>
      </c>
      <c r="V54" s="16" t="b">
        <f t="shared" ca="1" si="0"/>
        <v>0</v>
      </c>
    </row>
    <row r="55" spans="1:22" ht="14" x14ac:dyDescent="0.15">
      <c r="A55" s="291" t="str">
        <f>IF('2 - 24 Hr Raw Data'!O51="","",'2 - 24 Hr Raw Data'!O51)</f>
        <v/>
      </c>
      <c r="B55" s="197" t="str">
        <f>IF(A55="","",'3 - 4 Hr Calc Data'!B55)</f>
        <v/>
      </c>
      <c r="C55" s="249" t="str">
        <f>IF(A55="","",'2 - 24 Hr Raw Data'!P51)</f>
        <v/>
      </c>
      <c r="D55" s="142">
        <f>IF(AND('1 - 4 Hr Raw Data'!Q51="",'2 - 24 Hr Raw Data'!Q51=""),'2 - 24 Hr Raw Data'!B51,"")</f>
        <v>0</v>
      </c>
      <c r="E55" s="128">
        <f>IF(AND('1 - 4 Hr Raw Data'!Q51="",'2 - 24 Hr Raw Data'!Q51=""),'2 - 24 Hr Raw Data'!I51,"")</f>
        <v>0</v>
      </c>
      <c r="F55" s="126">
        <f>IF(AND('1 - 4 Hr Raw Data'!Q51="",'2 - 24 Hr Raw Data'!Q51=""),'2 - 24 Hr Raw Data'!J51,"")</f>
        <v>0</v>
      </c>
      <c r="G55" s="126">
        <f>IF(AND('1 - 4 Hr Raw Data'!Q51="",'2 - 24 Hr Raw Data'!Q51=""),'2 - 24 Hr Raw Data'!K51,"")</f>
        <v>0</v>
      </c>
      <c r="H55" s="127">
        <f>IF(AND('1 - 4 Hr Raw Data'!Q51="",'2 - 24 Hr Raw Data'!Q51=""),'2 - 24 Hr Raw Data'!L51,"")</f>
        <v>0</v>
      </c>
      <c r="I55" s="355">
        <f>IF(AND('1 - 4 Hr Raw Data'!Q51="",'2 - 24 Hr Raw Data'!Q51=""),'2 - 24 Hr Raw Data'!M51,"")</f>
        <v>0</v>
      </c>
      <c r="J55" s="184" t="e">
        <f>IF(AND('1 - 4 Hr Raw Data'!Q51="",'2 - 24 Hr Raw Data'!Q51=""),(F55/(E55))*100,"")</f>
        <v>#DIV/0!</v>
      </c>
      <c r="K55" s="127" t="e">
        <f ca="1">IF(AND('1 - 4 Hr Raw Data'!Q51="",'2 - 24 Hr Raw Data'!Q51=""),J55/$J$11,"")</f>
        <v>#DIV/0!</v>
      </c>
      <c r="L55" s="182" t="e">
        <f>IF(AND('1 - 4 Hr Raw Data'!Q51="",'2 - 24 Hr Raw Data'!Q51=""),(G55/(E55))*100,"")</f>
        <v>#DIV/0!</v>
      </c>
      <c r="M55" s="127" t="e">
        <f ca="1">IF(AND('1 - 4 Hr Raw Data'!Q51="",'2 - 24 Hr Raw Data'!Q51=""),L55/$L$11,"")</f>
        <v>#DIV/0!</v>
      </c>
      <c r="N55" s="184" t="e">
        <f ca="1">IF(AND('1 - 4 Hr Raw Data'!Q51="",'2 - 24 Hr Raw Data'!Q51=""),H55/$H$11,"")</f>
        <v>#REF!</v>
      </c>
      <c r="O55" s="127" t="e">
        <f ca="1">IF(AND('1 - 4 Hr Raw Data'!Q51="",'2 - 24 Hr Raw Data'!Q51=""),I55/$I$11,"")</f>
        <v>#REF!</v>
      </c>
      <c r="P55" s="128" t="e">
        <f>IF(AND('1 - 4 Hr Raw Data'!Q51="",'2 - 24 Hr Raw Data'!Q51=""),(E55/D55)*($S$4/1.042)*2,"")</f>
        <v>#DIV/0!</v>
      </c>
      <c r="Q55" s="127" t="e">
        <f>IF(AND('1 - 4 Hr Raw Data'!Q51="",'2 - 24 Hr Raw Data'!Q51=""),LOG(P55/S$6,2),"")</f>
        <v>#DIV/0!</v>
      </c>
      <c r="R55" s="129" t="e">
        <f ca="1">IF(AND('1 - 4 Hr Raw Data'!Q51="",'2 - 24 Hr Raw Data'!Q51=""),(P55/P$11)*100,"")</f>
        <v>#DIV/0!</v>
      </c>
      <c r="S55" s="129" t="e">
        <f ca="1">IF(AND('1 - 4 Hr Raw Data'!Q51="",'2 - 24 Hr Raw Data'!Q51=""),(P55-S$6)/(P$11-S$6)*100,"")</f>
        <v>#DIV/0!</v>
      </c>
      <c r="T55" s="144" t="e">
        <f ca="1">IF(AND('1 - 4 Hr Raw Data'!Q51="",'2 - 24 Hr Raw Data'!Q51=""),(Q55/Q$11)*100,"")</f>
        <v>#DIV/0!</v>
      </c>
      <c r="U55" s="253" t="e">
        <f ca="1">IF(R55&lt;20,"% RNC less than 20 %",IF(AND('1 - 4 Hr Raw Data'!Q51&lt;&gt;"",'2 - 24 Hr Raw Data'!Q51=""),"4 Hour: "&amp;'1 - 4 Hr Raw Data'!Q51,IF(AND('1 - 4 Hr Raw Data'!Q51="",'2 - 24 Hr Raw Data'!Q51&lt;&gt;""),"24 Hour: "&amp;'2 - 24 Hr Raw Data'!Q51,IF(AND('1 - 4 Hr Raw Data'!Q51="",'2 - 24 Hr Raw Data'!Q51=""),"","4 Hour: "&amp;'1 - 4 Hr Raw Data'!Q51&amp;"; 24 Hour: "&amp;'2 - 24 Hr Raw Data'!Q51))))</f>
        <v>#DIV/0!</v>
      </c>
      <c r="V55" s="16" t="b">
        <f t="shared" ca="1" si="0"/>
        <v>0</v>
      </c>
    </row>
    <row r="56" spans="1:22" ht="14" x14ac:dyDescent="0.15">
      <c r="A56" s="291" t="str">
        <f>IF('2 - 24 Hr Raw Data'!O52="","",'2 - 24 Hr Raw Data'!O52)</f>
        <v/>
      </c>
      <c r="B56" s="197" t="str">
        <f>IF(A56="","",'3 - 4 Hr Calc Data'!B56)</f>
        <v/>
      </c>
      <c r="C56" s="249" t="str">
        <f>IF(A56="","",'2 - 24 Hr Raw Data'!P52)</f>
        <v/>
      </c>
      <c r="D56" s="142">
        <f>IF(AND('1 - 4 Hr Raw Data'!Q52="",'2 - 24 Hr Raw Data'!Q52=""),'2 - 24 Hr Raw Data'!B52,"")</f>
        <v>0</v>
      </c>
      <c r="E56" s="128">
        <f>IF(AND('1 - 4 Hr Raw Data'!Q52="",'2 - 24 Hr Raw Data'!Q52=""),'2 - 24 Hr Raw Data'!I52,"")</f>
        <v>0</v>
      </c>
      <c r="F56" s="126">
        <f>IF(AND('1 - 4 Hr Raw Data'!Q52="",'2 - 24 Hr Raw Data'!Q52=""),'2 - 24 Hr Raw Data'!J52,"")</f>
        <v>0</v>
      </c>
      <c r="G56" s="126">
        <f>IF(AND('1 - 4 Hr Raw Data'!Q52="",'2 - 24 Hr Raw Data'!Q52=""),'2 - 24 Hr Raw Data'!K52,"")</f>
        <v>0</v>
      </c>
      <c r="H56" s="127">
        <f>IF(AND('1 - 4 Hr Raw Data'!Q52="",'2 - 24 Hr Raw Data'!Q52=""),'2 - 24 Hr Raw Data'!L52,"")</f>
        <v>0</v>
      </c>
      <c r="I56" s="355">
        <f>IF(AND('1 - 4 Hr Raw Data'!Q52="",'2 - 24 Hr Raw Data'!Q52=""),'2 - 24 Hr Raw Data'!M52,"")</f>
        <v>0</v>
      </c>
      <c r="J56" s="184" t="e">
        <f>IF(AND('1 - 4 Hr Raw Data'!Q52="",'2 - 24 Hr Raw Data'!Q52=""),(F56/(E56))*100,"")</f>
        <v>#DIV/0!</v>
      </c>
      <c r="K56" s="127" t="e">
        <f ca="1">IF(AND('1 - 4 Hr Raw Data'!Q52="",'2 - 24 Hr Raw Data'!Q52=""),J56/$J$11,"")</f>
        <v>#DIV/0!</v>
      </c>
      <c r="L56" s="182" t="e">
        <f>IF(AND('1 - 4 Hr Raw Data'!Q52="",'2 - 24 Hr Raw Data'!Q52=""),(G56/(E56))*100,"")</f>
        <v>#DIV/0!</v>
      </c>
      <c r="M56" s="127" t="e">
        <f ca="1">IF(AND('1 - 4 Hr Raw Data'!Q52="",'2 - 24 Hr Raw Data'!Q52=""),L56/$L$11,"")</f>
        <v>#DIV/0!</v>
      </c>
      <c r="N56" s="184" t="e">
        <f ca="1">IF(AND('1 - 4 Hr Raw Data'!Q52="",'2 - 24 Hr Raw Data'!Q52=""),H56/$H$11,"")</f>
        <v>#REF!</v>
      </c>
      <c r="O56" s="127" t="e">
        <f ca="1">IF(AND('1 - 4 Hr Raw Data'!Q52="",'2 - 24 Hr Raw Data'!Q52=""),I56/$I$11,"")</f>
        <v>#REF!</v>
      </c>
      <c r="P56" s="128" t="e">
        <f>IF(AND('1 - 4 Hr Raw Data'!Q52="",'2 - 24 Hr Raw Data'!Q52=""),(E56/D56)*($S$4/1.042)*2,"")</f>
        <v>#DIV/0!</v>
      </c>
      <c r="Q56" s="127" t="e">
        <f>IF(AND('1 - 4 Hr Raw Data'!Q52="",'2 - 24 Hr Raw Data'!Q52=""),LOG(P56/S$6,2),"")</f>
        <v>#DIV/0!</v>
      </c>
      <c r="R56" s="129" t="e">
        <f ca="1">IF(AND('1 - 4 Hr Raw Data'!Q52="",'2 - 24 Hr Raw Data'!Q52=""),(P56/P$11)*100,"")</f>
        <v>#DIV/0!</v>
      </c>
      <c r="S56" s="129" t="e">
        <f ca="1">IF(AND('1 - 4 Hr Raw Data'!Q52="",'2 - 24 Hr Raw Data'!Q52=""),(P56-S$6)/(P$11-S$6)*100,"")</f>
        <v>#DIV/0!</v>
      </c>
      <c r="T56" s="144" t="e">
        <f ca="1">IF(AND('1 - 4 Hr Raw Data'!Q52="",'2 - 24 Hr Raw Data'!Q52=""),(Q56/Q$11)*100,"")</f>
        <v>#DIV/0!</v>
      </c>
      <c r="U56" s="253" t="e">
        <f ca="1">IF(R56&lt;20,"% RNC less than 20 %",IF(AND('1 - 4 Hr Raw Data'!Q52&lt;&gt;"",'2 - 24 Hr Raw Data'!Q52=""),"4 Hour: "&amp;'1 - 4 Hr Raw Data'!Q52,IF(AND('1 - 4 Hr Raw Data'!Q52="",'2 - 24 Hr Raw Data'!Q52&lt;&gt;""),"24 Hour: "&amp;'2 - 24 Hr Raw Data'!Q52,IF(AND('1 - 4 Hr Raw Data'!Q52="",'2 - 24 Hr Raw Data'!Q52=""),"","4 Hour: "&amp;'1 - 4 Hr Raw Data'!Q52&amp;"; 24 Hour: "&amp;'2 - 24 Hr Raw Data'!Q52))))</f>
        <v>#DIV/0!</v>
      </c>
      <c r="V56" s="16" t="b">
        <f t="shared" ca="1" si="0"/>
        <v>0</v>
      </c>
    </row>
    <row r="57" spans="1:22" ht="14" x14ac:dyDescent="0.15">
      <c r="A57" s="291" t="str">
        <f>IF('2 - 24 Hr Raw Data'!O53="","",'2 - 24 Hr Raw Data'!O53)</f>
        <v/>
      </c>
      <c r="B57" s="197" t="str">
        <f>IF(A57="","",'3 - 4 Hr Calc Data'!B57)</f>
        <v/>
      </c>
      <c r="C57" s="249" t="str">
        <f>IF(A57="","",'2 - 24 Hr Raw Data'!P53)</f>
        <v/>
      </c>
      <c r="D57" s="142">
        <f>IF(AND('1 - 4 Hr Raw Data'!Q53="",'2 - 24 Hr Raw Data'!Q53=""),'2 - 24 Hr Raw Data'!B53,"")</f>
        <v>0</v>
      </c>
      <c r="E57" s="128">
        <f>IF(AND('1 - 4 Hr Raw Data'!Q53="",'2 - 24 Hr Raw Data'!Q53=""),'2 - 24 Hr Raw Data'!I53,"")</f>
        <v>0</v>
      </c>
      <c r="F57" s="126">
        <f>IF(AND('1 - 4 Hr Raw Data'!Q53="",'2 - 24 Hr Raw Data'!Q53=""),'2 - 24 Hr Raw Data'!J53,"")</f>
        <v>0</v>
      </c>
      <c r="G57" s="126">
        <f>IF(AND('1 - 4 Hr Raw Data'!Q53="",'2 - 24 Hr Raw Data'!Q53=""),'2 - 24 Hr Raw Data'!K53,"")</f>
        <v>0</v>
      </c>
      <c r="H57" s="127">
        <f>IF(AND('1 - 4 Hr Raw Data'!Q53="",'2 - 24 Hr Raw Data'!Q53=""),'2 - 24 Hr Raw Data'!L53,"")</f>
        <v>0</v>
      </c>
      <c r="I57" s="355">
        <f>IF(AND('1 - 4 Hr Raw Data'!Q53="",'2 - 24 Hr Raw Data'!Q53=""),'2 - 24 Hr Raw Data'!M53,"")</f>
        <v>0</v>
      </c>
      <c r="J57" s="184" t="e">
        <f>IF(AND('1 - 4 Hr Raw Data'!Q53="",'2 - 24 Hr Raw Data'!Q53=""),(F57/(E57))*100,"")</f>
        <v>#DIV/0!</v>
      </c>
      <c r="K57" s="127" t="e">
        <f ca="1">IF(AND('1 - 4 Hr Raw Data'!Q53="",'2 - 24 Hr Raw Data'!Q53=""),J57/$J$11,"")</f>
        <v>#DIV/0!</v>
      </c>
      <c r="L57" s="182" t="e">
        <f>IF(AND('1 - 4 Hr Raw Data'!Q53="",'2 - 24 Hr Raw Data'!Q53=""),(G57/(E57))*100,"")</f>
        <v>#DIV/0!</v>
      </c>
      <c r="M57" s="127" t="e">
        <f ca="1">IF(AND('1 - 4 Hr Raw Data'!Q53="",'2 - 24 Hr Raw Data'!Q53=""),L57/$L$11,"")</f>
        <v>#DIV/0!</v>
      </c>
      <c r="N57" s="184" t="e">
        <f ca="1">IF(AND('1 - 4 Hr Raw Data'!Q53="",'2 - 24 Hr Raw Data'!Q53=""),H57/$H$11,"")</f>
        <v>#REF!</v>
      </c>
      <c r="O57" s="127" t="e">
        <f ca="1">IF(AND('1 - 4 Hr Raw Data'!Q53="",'2 - 24 Hr Raw Data'!Q53=""),I57/$I$11,"")</f>
        <v>#REF!</v>
      </c>
      <c r="P57" s="128" t="e">
        <f>IF(AND('1 - 4 Hr Raw Data'!Q53="",'2 - 24 Hr Raw Data'!Q53=""),(E57/D57)*($S$4/1.042)*2,"")</f>
        <v>#DIV/0!</v>
      </c>
      <c r="Q57" s="127" t="e">
        <f>IF(AND('1 - 4 Hr Raw Data'!Q53="",'2 - 24 Hr Raw Data'!Q53=""),LOG(P57/S$6,2),"")</f>
        <v>#DIV/0!</v>
      </c>
      <c r="R57" s="129" t="e">
        <f ca="1">IF(AND('1 - 4 Hr Raw Data'!Q53="",'2 - 24 Hr Raw Data'!Q53=""),(P57/P$11)*100,"")</f>
        <v>#DIV/0!</v>
      </c>
      <c r="S57" s="129" t="e">
        <f ca="1">IF(AND('1 - 4 Hr Raw Data'!Q53="",'2 - 24 Hr Raw Data'!Q53=""),(P57-S$6)/(P$11-S$6)*100,"")</f>
        <v>#DIV/0!</v>
      </c>
      <c r="T57" s="144" t="e">
        <f ca="1">IF(AND('1 - 4 Hr Raw Data'!Q53="",'2 - 24 Hr Raw Data'!Q53=""),(Q57/Q$11)*100,"")</f>
        <v>#DIV/0!</v>
      </c>
      <c r="U57" s="253" t="e">
        <f ca="1">IF(R57&lt;20,"% RNC less than 20 %",IF(AND('1 - 4 Hr Raw Data'!Q53&lt;&gt;"",'2 - 24 Hr Raw Data'!Q53=""),"4 Hour: "&amp;'1 - 4 Hr Raw Data'!Q53,IF(AND('1 - 4 Hr Raw Data'!Q53="",'2 - 24 Hr Raw Data'!Q53&lt;&gt;""),"24 Hour: "&amp;'2 - 24 Hr Raw Data'!Q53,IF(AND('1 - 4 Hr Raw Data'!Q53="",'2 - 24 Hr Raw Data'!Q53=""),"","4 Hour: "&amp;'1 - 4 Hr Raw Data'!Q53&amp;"; 24 Hour: "&amp;'2 - 24 Hr Raw Data'!Q53))))</f>
        <v>#DIV/0!</v>
      </c>
      <c r="V57" s="16" t="b">
        <f t="shared" ca="1" si="0"/>
        <v>0</v>
      </c>
    </row>
    <row r="58" spans="1:22" ht="14" x14ac:dyDescent="0.15">
      <c r="A58" s="291" t="str">
        <f>IF('2 - 24 Hr Raw Data'!O54="","",'2 - 24 Hr Raw Data'!O54)</f>
        <v/>
      </c>
      <c r="B58" s="197" t="str">
        <f>IF(A58="","",'3 - 4 Hr Calc Data'!B58)</f>
        <v/>
      </c>
      <c r="C58" s="249" t="str">
        <f>IF(A58="","",'2 - 24 Hr Raw Data'!P54)</f>
        <v/>
      </c>
      <c r="D58" s="142">
        <f>IF(AND('1 - 4 Hr Raw Data'!Q54="",'2 - 24 Hr Raw Data'!Q54=""),'2 - 24 Hr Raw Data'!B54,"")</f>
        <v>0</v>
      </c>
      <c r="E58" s="128">
        <f>IF(AND('1 - 4 Hr Raw Data'!Q54="",'2 - 24 Hr Raw Data'!Q54=""),'2 - 24 Hr Raw Data'!I54,"")</f>
        <v>0</v>
      </c>
      <c r="F58" s="126">
        <f>IF(AND('1 - 4 Hr Raw Data'!Q54="",'2 - 24 Hr Raw Data'!Q54=""),'2 - 24 Hr Raw Data'!J54,"")</f>
        <v>0</v>
      </c>
      <c r="G58" s="126">
        <f>IF(AND('1 - 4 Hr Raw Data'!Q54="",'2 - 24 Hr Raw Data'!Q54=""),'2 - 24 Hr Raw Data'!K54,"")</f>
        <v>0</v>
      </c>
      <c r="H58" s="127">
        <f>IF(AND('1 - 4 Hr Raw Data'!Q54="",'2 - 24 Hr Raw Data'!Q54=""),'2 - 24 Hr Raw Data'!L54,"")</f>
        <v>0</v>
      </c>
      <c r="I58" s="355">
        <f>IF(AND('1 - 4 Hr Raw Data'!Q54="",'2 - 24 Hr Raw Data'!Q54=""),'2 - 24 Hr Raw Data'!M54,"")</f>
        <v>0</v>
      </c>
      <c r="J58" s="184" t="e">
        <f>IF(AND('1 - 4 Hr Raw Data'!Q54="",'2 - 24 Hr Raw Data'!Q54=""),(F58/(E58))*100,"")</f>
        <v>#DIV/0!</v>
      </c>
      <c r="K58" s="127" t="e">
        <f ca="1">IF(AND('1 - 4 Hr Raw Data'!Q54="",'2 - 24 Hr Raw Data'!Q54=""),J58/$J$11,"")</f>
        <v>#DIV/0!</v>
      </c>
      <c r="L58" s="182" t="e">
        <f>IF(AND('1 - 4 Hr Raw Data'!Q54="",'2 - 24 Hr Raw Data'!Q54=""),(G58/(E58))*100,"")</f>
        <v>#DIV/0!</v>
      </c>
      <c r="M58" s="127" t="e">
        <f ca="1">IF(AND('1 - 4 Hr Raw Data'!Q54="",'2 - 24 Hr Raw Data'!Q54=""),L58/$L$11,"")</f>
        <v>#DIV/0!</v>
      </c>
      <c r="N58" s="184" t="e">
        <f ca="1">IF(AND('1 - 4 Hr Raw Data'!Q54="",'2 - 24 Hr Raw Data'!Q54=""),H58/$H$11,"")</f>
        <v>#REF!</v>
      </c>
      <c r="O58" s="127" t="e">
        <f ca="1">IF(AND('1 - 4 Hr Raw Data'!Q54="",'2 - 24 Hr Raw Data'!Q54=""),I58/$I$11,"")</f>
        <v>#REF!</v>
      </c>
      <c r="P58" s="128" t="e">
        <f>IF(AND('1 - 4 Hr Raw Data'!Q54="",'2 - 24 Hr Raw Data'!Q54=""),(E58/D58)*($S$4/1.042)*2,"")</f>
        <v>#DIV/0!</v>
      </c>
      <c r="Q58" s="127" t="e">
        <f>IF(AND('1 - 4 Hr Raw Data'!Q54="",'2 - 24 Hr Raw Data'!Q54=""),LOG(P58/S$6,2),"")</f>
        <v>#DIV/0!</v>
      </c>
      <c r="R58" s="129" t="e">
        <f ca="1">IF(AND('1 - 4 Hr Raw Data'!Q54="",'2 - 24 Hr Raw Data'!Q54=""),(P58/P$11)*100,"")</f>
        <v>#DIV/0!</v>
      </c>
      <c r="S58" s="129" t="e">
        <f ca="1">IF(AND('1 - 4 Hr Raw Data'!Q54="",'2 - 24 Hr Raw Data'!Q54=""),(P58-S$6)/(P$11-S$6)*100,"")</f>
        <v>#DIV/0!</v>
      </c>
      <c r="T58" s="144" t="e">
        <f ca="1">IF(AND('1 - 4 Hr Raw Data'!Q54="",'2 - 24 Hr Raw Data'!Q54=""),(Q58/Q$11)*100,"")</f>
        <v>#DIV/0!</v>
      </c>
      <c r="U58" s="253" t="e">
        <f ca="1">IF(R58&lt;20,"% RNC less than 20 %",IF(AND('1 - 4 Hr Raw Data'!Q54&lt;&gt;"",'2 - 24 Hr Raw Data'!Q54=""),"4 Hour: "&amp;'1 - 4 Hr Raw Data'!Q54,IF(AND('1 - 4 Hr Raw Data'!Q54="",'2 - 24 Hr Raw Data'!Q54&lt;&gt;""),"24 Hour: "&amp;'2 - 24 Hr Raw Data'!Q54,IF(AND('1 - 4 Hr Raw Data'!Q54="",'2 - 24 Hr Raw Data'!Q54=""),"","4 Hour: "&amp;'1 - 4 Hr Raw Data'!Q54&amp;"; 24 Hour: "&amp;'2 - 24 Hr Raw Data'!Q54))))</f>
        <v>#DIV/0!</v>
      </c>
      <c r="V58" s="16" t="b">
        <f t="shared" ca="1" si="0"/>
        <v>0</v>
      </c>
    </row>
    <row r="59" spans="1:22" ht="14" x14ac:dyDescent="0.15">
      <c r="A59" s="291" t="str">
        <f>IF('2 - 24 Hr Raw Data'!O55="","",'2 - 24 Hr Raw Data'!O55)</f>
        <v/>
      </c>
      <c r="B59" s="197" t="str">
        <f>IF(A59="","",'3 - 4 Hr Calc Data'!B59)</f>
        <v/>
      </c>
      <c r="C59" s="249" t="str">
        <f>IF(A59="","",'2 - 24 Hr Raw Data'!P55)</f>
        <v/>
      </c>
      <c r="D59" s="142">
        <f>IF(AND('1 - 4 Hr Raw Data'!Q55="",'2 - 24 Hr Raw Data'!Q55=""),'2 - 24 Hr Raw Data'!B55,"")</f>
        <v>0</v>
      </c>
      <c r="E59" s="128">
        <f>IF(AND('1 - 4 Hr Raw Data'!Q55="",'2 - 24 Hr Raw Data'!Q55=""),'2 - 24 Hr Raw Data'!I55,"")</f>
        <v>0</v>
      </c>
      <c r="F59" s="126">
        <f>IF(AND('1 - 4 Hr Raw Data'!Q55="",'2 - 24 Hr Raw Data'!Q55=""),'2 - 24 Hr Raw Data'!J55,"")</f>
        <v>0</v>
      </c>
      <c r="G59" s="126">
        <f>IF(AND('1 - 4 Hr Raw Data'!Q55="",'2 - 24 Hr Raw Data'!Q55=""),'2 - 24 Hr Raw Data'!K55,"")</f>
        <v>0</v>
      </c>
      <c r="H59" s="127">
        <f>IF(AND('1 - 4 Hr Raw Data'!Q55="",'2 - 24 Hr Raw Data'!Q55=""),'2 - 24 Hr Raw Data'!L55,"")</f>
        <v>0</v>
      </c>
      <c r="I59" s="355">
        <f>IF(AND('1 - 4 Hr Raw Data'!Q55="",'2 - 24 Hr Raw Data'!Q55=""),'2 - 24 Hr Raw Data'!M55,"")</f>
        <v>0</v>
      </c>
      <c r="J59" s="184" t="e">
        <f>IF(AND('1 - 4 Hr Raw Data'!Q55="",'2 - 24 Hr Raw Data'!Q55=""),(F59/(E59))*100,"")</f>
        <v>#DIV/0!</v>
      </c>
      <c r="K59" s="127" t="e">
        <f ca="1">IF(AND('1 - 4 Hr Raw Data'!Q55="",'2 - 24 Hr Raw Data'!Q55=""),J59/$J$11,"")</f>
        <v>#DIV/0!</v>
      </c>
      <c r="L59" s="182" t="e">
        <f>IF(AND('1 - 4 Hr Raw Data'!Q55="",'2 - 24 Hr Raw Data'!Q55=""),(G59/(E59))*100,"")</f>
        <v>#DIV/0!</v>
      </c>
      <c r="M59" s="127" t="e">
        <f ca="1">IF(AND('1 - 4 Hr Raw Data'!Q55="",'2 - 24 Hr Raw Data'!Q55=""),L59/$L$11,"")</f>
        <v>#DIV/0!</v>
      </c>
      <c r="N59" s="184" t="e">
        <f ca="1">IF(AND('1 - 4 Hr Raw Data'!Q55="",'2 - 24 Hr Raw Data'!Q55=""),H59/$H$11,"")</f>
        <v>#REF!</v>
      </c>
      <c r="O59" s="127" t="e">
        <f ca="1">IF(AND('1 - 4 Hr Raw Data'!Q55="",'2 - 24 Hr Raw Data'!Q55=""),I59/$I$11,"")</f>
        <v>#REF!</v>
      </c>
      <c r="P59" s="128" t="e">
        <f>IF(AND('1 - 4 Hr Raw Data'!Q55="",'2 - 24 Hr Raw Data'!Q55=""),(E59/D59)*($S$4/1.042)*2,"")</f>
        <v>#DIV/0!</v>
      </c>
      <c r="Q59" s="127" t="e">
        <f>IF(AND('1 - 4 Hr Raw Data'!Q55="",'2 - 24 Hr Raw Data'!Q55=""),LOG(P59/S$6,2),"")</f>
        <v>#DIV/0!</v>
      </c>
      <c r="R59" s="129" t="e">
        <f ca="1">IF(AND('1 - 4 Hr Raw Data'!Q55="",'2 - 24 Hr Raw Data'!Q55=""),(P59/P$11)*100,"")</f>
        <v>#DIV/0!</v>
      </c>
      <c r="S59" s="129" t="e">
        <f ca="1">IF(AND('1 - 4 Hr Raw Data'!Q55="",'2 - 24 Hr Raw Data'!Q55=""),(P59-S$6)/(P$11-S$6)*100,"")</f>
        <v>#DIV/0!</v>
      </c>
      <c r="T59" s="144" t="e">
        <f ca="1">IF(AND('1 - 4 Hr Raw Data'!Q55="",'2 - 24 Hr Raw Data'!Q55=""),(Q59/Q$11)*100,"")</f>
        <v>#DIV/0!</v>
      </c>
      <c r="U59" s="253" t="e">
        <f ca="1">IF(R59&lt;20,"% RNC less than 20 %",IF(AND('1 - 4 Hr Raw Data'!Q55&lt;&gt;"",'2 - 24 Hr Raw Data'!Q55=""),"4 Hour: "&amp;'1 - 4 Hr Raw Data'!Q55,IF(AND('1 - 4 Hr Raw Data'!Q55="",'2 - 24 Hr Raw Data'!Q55&lt;&gt;""),"24 Hour: "&amp;'2 - 24 Hr Raw Data'!Q55,IF(AND('1 - 4 Hr Raw Data'!Q55="",'2 - 24 Hr Raw Data'!Q55=""),"","4 Hour: "&amp;'1 - 4 Hr Raw Data'!Q55&amp;"; 24 Hour: "&amp;'2 - 24 Hr Raw Data'!Q55))))</f>
        <v>#DIV/0!</v>
      </c>
      <c r="V59" s="16" t="b">
        <f t="shared" ca="1" si="0"/>
        <v>0</v>
      </c>
    </row>
    <row r="60" spans="1:22" ht="14" x14ac:dyDescent="0.15">
      <c r="A60" s="291" t="str">
        <f>IF('2 - 24 Hr Raw Data'!O56="","",'2 - 24 Hr Raw Data'!O56)</f>
        <v/>
      </c>
      <c r="B60" s="197" t="str">
        <f>IF(A60="","",'3 - 4 Hr Calc Data'!B60)</f>
        <v/>
      </c>
      <c r="C60" s="249" t="str">
        <f>IF(A60="","",'2 - 24 Hr Raw Data'!P56)</f>
        <v/>
      </c>
      <c r="D60" s="142">
        <f>IF(AND('1 - 4 Hr Raw Data'!Q56="",'2 - 24 Hr Raw Data'!Q56=""),'2 - 24 Hr Raw Data'!B56,"")</f>
        <v>0</v>
      </c>
      <c r="E60" s="128">
        <f>IF(AND('1 - 4 Hr Raw Data'!Q56="",'2 - 24 Hr Raw Data'!Q56=""),'2 - 24 Hr Raw Data'!I56,"")</f>
        <v>0</v>
      </c>
      <c r="F60" s="126">
        <f>IF(AND('1 - 4 Hr Raw Data'!Q56="",'2 - 24 Hr Raw Data'!Q56=""),'2 - 24 Hr Raw Data'!J56,"")</f>
        <v>0</v>
      </c>
      <c r="G60" s="126">
        <f>IF(AND('1 - 4 Hr Raw Data'!Q56="",'2 - 24 Hr Raw Data'!Q56=""),'2 - 24 Hr Raw Data'!K56,"")</f>
        <v>0</v>
      </c>
      <c r="H60" s="127">
        <f>IF(AND('1 - 4 Hr Raw Data'!Q56="",'2 - 24 Hr Raw Data'!Q56=""),'2 - 24 Hr Raw Data'!L56,"")</f>
        <v>0</v>
      </c>
      <c r="I60" s="355">
        <f>IF(AND('1 - 4 Hr Raw Data'!Q56="",'2 - 24 Hr Raw Data'!Q56=""),'2 - 24 Hr Raw Data'!M56,"")</f>
        <v>0</v>
      </c>
      <c r="J60" s="184" t="e">
        <f>IF(AND('1 - 4 Hr Raw Data'!Q56="",'2 - 24 Hr Raw Data'!Q56=""),(F60/(E60))*100,"")</f>
        <v>#DIV/0!</v>
      </c>
      <c r="K60" s="127" t="e">
        <f ca="1">IF(AND('1 - 4 Hr Raw Data'!Q56="",'2 - 24 Hr Raw Data'!Q56=""),J60/$J$11,"")</f>
        <v>#DIV/0!</v>
      </c>
      <c r="L60" s="182" t="e">
        <f>IF(AND('1 - 4 Hr Raw Data'!Q56="",'2 - 24 Hr Raw Data'!Q56=""),(G60/(E60))*100,"")</f>
        <v>#DIV/0!</v>
      </c>
      <c r="M60" s="127" t="e">
        <f ca="1">IF(AND('1 - 4 Hr Raw Data'!Q56="",'2 - 24 Hr Raw Data'!Q56=""),L60/$L$11,"")</f>
        <v>#DIV/0!</v>
      </c>
      <c r="N60" s="184" t="e">
        <f ca="1">IF(AND('1 - 4 Hr Raw Data'!Q56="",'2 - 24 Hr Raw Data'!Q56=""),H60/$H$11,"")</f>
        <v>#REF!</v>
      </c>
      <c r="O60" s="127" t="e">
        <f ca="1">IF(AND('1 - 4 Hr Raw Data'!Q56="",'2 - 24 Hr Raw Data'!Q56=""),I60/$I$11,"")</f>
        <v>#REF!</v>
      </c>
      <c r="P60" s="128" t="e">
        <f>IF(AND('1 - 4 Hr Raw Data'!Q56="",'2 - 24 Hr Raw Data'!Q56=""),(E60/D60)*($S$4/1.042)*2,"")</f>
        <v>#DIV/0!</v>
      </c>
      <c r="Q60" s="127" t="e">
        <f>IF(AND('1 - 4 Hr Raw Data'!Q56="",'2 - 24 Hr Raw Data'!Q56=""),LOG(P60/S$6,2),"")</f>
        <v>#DIV/0!</v>
      </c>
      <c r="R60" s="129" t="e">
        <f ca="1">IF(AND('1 - 4 Hr Raw Data'!Q56="",'2 - 24 Hr Raw Data'!Q56=""),(P60/P$11)*100,"")</f>
        <v>#DIV/0!</v>
      </c>
      <c r="S60" s="129" t="e">
        <f ca="1">IF(AND('1 - 4 Hr Raw Data'!Q56="",'2 - 24 Hr Raw Data'!Q56=""),(P60-S$6)/(P$11-S$6)*100,"")</f>
        <v>#DIV/0!</v>
      </c>
      <c r="T60" s="144" t="e">
        <f ca="1">IF(AND('1 - 4 Hr Raw Data'!Q56="",'2 - 24 Hr Raw Data'!Q56=""),(Q60/Q$11)*100,"")</f>
        <v>#DIV/0!</v>
      </c>
      <c r="U60" s="253" t="e">
        <f ca="1">IF(R60&lt;20,"% RNC less than 20 %",IF(AND('1 - 4 Hr Raw Data'!Q56&lt;&gt;"",'2 - 24 Hr Raw Data'!Q56=""),"4 Hour: "&amp;'1 - 4 Hr Raw Data'!Q56,IF(AND('1 - 4 Hr Raw Data'!Q56="",'2 - 24 Hr Raw Data'!Q56&lt;&gt;""),"24 Hour: "&amp;'2 - 24 Hr Raw Data'!Q56,IF(AND('1 - 4 Hr Raw Data'!Q56="",'2 - 24 Hr Raw Data'!Q56=""),"","4 Hour: "&amp;'1 - 4 Hr Raw Data'!Q56&amp;"; 24 Hour: "&amp;'2 - 24 Hr Raw Data'!Q56))))</f>
        <v>#DIV/0!</v>
      </c>
      <c r="V60" s="16" t="b">
        <f t="shared" ca="1" si="0"/>
        <v>0</v>
      </c>
    </row>
    <row r="61" spans="1:22" ht="14" x14ac:dyDescent="0.15">
      <c r="A61" s="291" t="str">
        <f>IF('2 - 24 Hr Raw Data'!O57="","",'2 - 24 Hr Raw Data'!O57)</f>
        <v/>
      </c>
      <c r="B61" s="197" t="str">
        <f>IF(A61="","",'3 - 4 Hr Calc Data'!B61)</f>
        <v/>
      </c>
      <c r="C61" s="249" t="str">
        <f>IF(A61="","",'2 - 24 Hr Raw Data'!P57)</f>
        <v/>
      </c>
      <c r="D61" s="142">
        <f>IF(AND('1 - 4 Hr Raw Data'!Q57="",'2 - 24 Hr Raw Data'!Q57=""),'2 - 24 Hr Raw Data'!B57,"")</f>
        <v>0</v>
      </c>
      <c r="E61" s="128">
        <f>IF(AND('1 - 4 Hr Raw Data'!Q57="",'2 - 24 Hr Raw Data'!Q57=""),'2 - 24 Hr Raw Data'!I57,"")</f>
        <v>0</v>
      </c>
      <c r="F61" s="126">
        <f>IF(AND('1 - 4 Hr Raw Data'!Q57="",'2 - 24 Hr Raw Data'!Q57=""),'2 - 24 Hr Raw Data'!J57,"")</f>
        <v>0</v>
      </c>
      <c r="G61" s="126">
        <f>IF(AND('1 - 4 Hr Raw Data'!Q57="",'2 - 24 Hr Raw Data'!Q57=""),'2 - 24 Hr Raw Data'!K57,"")</f>
        <v>0</v>
      </c>
      <c r="H61" s="127">
        <f>IF(AND('1 - 4 Hr Raw Data'!Q57="",'2 - 24 Hr Raw Data'!Q57=""),'2 - 24 Hr Raw Data'!L57,"")</f>
        <v>0</v>
      </c>
      <c r="I61" s="355">
        <f>IF(AND('1 - 4 Hr Raw Data'!Q57="",'2 - 24 Hr Raw Data'!Q57=""),'2 - 24 Hr Raw Data'!M57,"")</f>
        <v>0</v>
      </c>
      <c r="J61" s="184" t="e">
        <f>IF(AND('1 - 4 Hr Raw Data'!Q57="",'2 - 24 Hr Raw Data'!Q57=""),(F61/(E61))*100,"")</f>
        <v>#DIV/0!</v>
      </c>
      <c r="K61" s="127" t="e">
        <f ca="1">IF(AND('1 - 4 Hr Raw Data'!Q57="",'2 - 24 Hr Raw Data'!Q57=""),J61/$J$11,"")</f>
        <v>#DIV/0!</v>
      </c>
      <c r="L61" s="182" t="e">
        <f>IF(AND('1 - 4 Hr Raw Data'!Q57="",'2 - 24 Hr Raw Data'!Q57=""),(G61/(E61))*100,"")</f>
        <v>#DIV/0!</v>
      </c>
      <c r="M61" s="127" t="e">
        <f ca="1">IF(AND('1 - 4 Hr Raw Data'!Q57="",'2 - 24 Hr Raw Data'!Q57=""),L61/$L$11,"")</f>
        <v>#DIV/0!</v>
      </c>
      <c r="N61" s="184" t="e">
        <f ca="1">IF(AND('1 - 4 Hr Raw Data'!Q57="",'2 - 24 Hr Raw Data'!Q57=""),H61/$H$11,"")</f>
        <v>#REF!</v>
      </c>
      <c r="O61" s="127" t="e">
        <f ca="1">IF(AND('1 - 4 Hr Raw Data'!Q57="",'2 - 24 Hr Raw Data'!Q57=""),I61/$I$11,"")</f>
        <v>#REF!</v>
      </c>
      <c r="P61" s="128" t="e">
        <f>IF(AND('1 - 4 Hr Raw Data'!Q57="",'2 - 24 Hr Raw Data'!Q57=""),(E61/D61)*($S$4/1.042)*2,"")</f>
        <v>#DIV/0!</v>
      </c>
      <c r="Q61" s="127" t="e">
        <f>IF(AND('1 - 4 Hr Raw Data'!Q57="",'2 - 24 Hr Raw Data'!Q57=""),LOG(P61/S$6,2),"")</f>
        <v>#DIV/0!</v>
      </c>
      <c r="R61" s="129" t="e">
        <f ca="1">IF(AND('1 - 4 Hr Raw Data'!Q57="",'2 - 24 Hr Raw Data'!Q57=""),(P61/P$11)*100,"")</f>
        <v>#DIV/0!</v>
      </c>
      <c r="S61" s="129" t="e">
        <f ca="1">IF(AND('1 - 4 Hr Raw Data'!Q57="",'2 - 24 Hr Raw Data'!Q57=""),(P61-S$6)/(P$11-S$6)*100,"")</f>
        <v>#DIV/0!</v>
      </c>
      <c r="T61" s="144" t="e">
        <f ca="1">IF(AND('1 - 4 Hr Raw Data'!Q57="",'2 - 24 Hr Raw Data'!Q57=""),(Q61/Q$11)*100,"")</f>
        <v>#DIV/0!</v>
      </c>
      <c r="U61" s="253" t="e">
        <f ca="1">IF(R61&lt;20,"% RNC less than 20 %",IF(AND('1 - 4 Hr Raw Data'!Q57&lt;&gt;"",'2 - 24 Hr Raw Data'!Q57=""),"4 Hour: "&amp;'1 - 4 Hr Raw Data'!Q57,IF(AND('1 - 4 Hr Raw Data'!Q57="",'2 - 24 Hr Raw Data'!Q57&lt;&gt;""),"24 Hour: "&amp;'2 - 24 Hr Raw Data'!Q57,IF(AND('1 - 4 Hr Raw Data'!Q57="",'2 - 24 Hr Raw Data'!Q57=""),"","4 Hour: "&amp;'1 - 4 Hr Raw Data'!Q57&amp;"; 24 Hour: "&amp;'2 - 24 Hr Raw Data'!Q57))))</f>
        <v>#DIV/0!</v>
      </c>
      <c r="V61" s="16" t="b">
        <f t="shared" ca="1" si="0"/>
        <v>0</v>
      </c>
    </row>
    <row r="62" spans="1:22" ht="14" x14ac:dyDescent="0.15">
      <c r="A62" s="291" t="str">
        <f>IF('2 - 24 Hr Raw Data'!O58="","",'2 - 24 Hr Raw Data'!O58)</f>
        <v/>
      </c>
      <c r="B62" s="197" t="str">
        <f>IF(A62="","",'3 - 4 Hr Calc Data'!B62)</f>
        <v/>
      </c>
      <c r="C62" s="249" t="str">
        <f>IF(A62="","",'2 - 24 Hr Raw Data'!P58)</f>
        <v/>
      </c>
      <c r="D62" s="142">
        <f>IF(AND('1 - 4 Hr Raw Data'!Q58="",'2 - 24 Hr Raw Data'!Q58=""),'2 - 24 Hr Raw Data'!B58,"")</f>
        <v>0</v>
      </c>
      <c r="E62" s="128">
        <f>IF(AND('1 - 4 Hr Raw Data'!Q58="",'2 - 24 Hr Raw Data'!Q58=""),'2 - 24 Hr Raw Data'!I58,"")</f>
        <v>0</v>
      </c>
      <c r="F62" s="126">
        <f>IF(AND('1 - 4 Hr Raw Data'!Q58="",'2 - 24 Hr Raw Data'!Q58=""),'2 - 24 Hr Raw Data'!J58,"")</f>
        <v>0</v>
      </c>
      <c r="G62" s="126">
        <f>IF(AND('1 - 4 Hr Raw Data'!Q58="",'2 - 24 Hr Raw Data'!Q58=""),'2 - 24 Hr Raw Data'!K58,"")</f>
        <v>0</v>
      </c>
      <c r="H62" s="127">
        <f>IF(AND('1 - 4 Hr Raw Data'!Q58="",'2 - 24 Hr Raw Data'!Q58=""),'2 - 24 Hr Raw Data'!L58,"")</f>
        <v>0</v>
      </c>
      <c r="I62" s="355">
        <f>IF(AND('1 - 4 Hr Raw Data'!Q58="",'2 - 24 Hr Raw Data'!Q58=""),'2 - 24 Hr Raw Data'!M58,"")</f>
        <v>0</v>
      </c>
      <c r="J62" s="184" t="e">
        <f>IF(AND('1 - 4 Hr Raw Data'!Q58="",'2 - 24 Hr Raw Data'!Q58=""),(F62/(E62))*100,"")</f>
        <v>#DIV/0!</v>
      </c>
      <c r="K62" s="127" t="e">
        <f ca="1">IF(AND('1 - 4 Hr Raw Data'!Q58="",'2 - 24 Hr Raw Data'!Q58=""),J62/$J$11,"")</f>
        <v>#DIV/0!</v>
      </c>
      <c r="L62" s="182" t="e">
        <f>IF(AND('1 - 4 Hr Raw Data'!Q58="",'2 - 24 Hr Raw Data'!Q58=""),(G62/(E62))*100,"")</f>
        <v>#DIV/0!</v>
      </c>
      <c r="M62" s="127" t="e">
        <f ca="1">IF(AND('1 - 4 Hr Raw Data'!Q58="",'2 - 24 Hr Raw Data'!Q58=""),L62/$L$11,"")</f>
        <v>#DIV/0!</v>
      </c>
      <c r="N62" s="184" t="e">
        <f ca="1">IF(AND('1 - 4 Hr Raw Data'!Q58="",'2 - 24 Hr Raw Data'!Q58=""),H62/$H$11,"")</f>
        <v>#REF!</v>
      </c>
      <c r="O62" s="127" t="e">
        <f ca="1">IF(AND('1 - 4 Hr Raw Data'!Q58="",'2 - 24 Hr Raw Data'!Q58=""),I62/$I$11,"")</f>
        <v>#REF!</v>
      </c>
      <c r="P62" s="128" t="e">
        <f>IF(AND('1 - 4 Hr Raw Data'!Q58="",'2 - 24 Hr Raw Data'!Q58=""),(E62/D62)*($S$4/1.042)*2,"")</f>
        <v>#DIV/0!</v>
      </c>
      <c r="Q62" s="127" t="e">
        <f>IF(AND('1 - 4 Hr Raw Data'!Q58="",'2 - 24 Hr Raw Data'!Q58=""),LOG(P62/S$6,2),"")</f>
        <v>#DIV/0!</v>
      </c>
      <c r="R62" s="129" t="e">
        <f ca="1">IF(AND('1 - 4 Hr Raw Data'!Q58="",'2 - 24 Hr Raw Data'!Q58=""),(P62/P$11)*100,"")</f>
        <v>#DIV/0!</v>
      </c>
      <c r="S62" s="129" t="e">
        <f ca="1">IF(AND('1 - 4 Hr Raw Data'!Q58="",'2 - 24 Hr Raw Data'!Q58=""),(P62-S$6)/(P$11-S$6)*100,"")</f>
        <v>#DIV/0!</v>
      </c>
      <c r="T62" s="144" t="e">
        <f ca="1">IF(AND('1 - 4 Hr Raw Data'!Q58="",'2 - 24 Hr Raw Data'!Q58=""),(Q62/Q$11)*100,"")</f>
        <v>#DIV/0!</v>
      </c>
      <c r="U62" s="253" t="e">
        <f ca="1">IF(R62&lt;20,"% RNC less than 20 %",IF(AND('1 - 4 Hr Raw Data'!Q58&lt;&gt;"",'2 - 24 Hr Raw Data'!Q58=""),"4 Hour: "&amp;'1 - 4 Hr Raw Data'!Q58,IF(AND('1 - 4 Hr Raw Data'!Q58="",'2 - 24 Hr Raw Data'!Q58&lt;&gt;""),"24 Hour: "&amp;'2 - 24 Hr Raw Data'!Q58,IF(AND('1 - 4 Hr Raw Data'!Q58="",'2 - 24 Hr Raw Data'!Q58=""),"","4 Hour: "&amp;'1 - 4 Hr Raw Data'!Q58&amp;"; 24 Hour: "&amp;'2 - 24 Hr Raw Data'!Q58))))</f>
        <v>#DIV/0!</v>
      </c>
      <c r="V62" s="16" t="b">
        <f t="shared" ca="1" si="0"/>
        <v>0</v>
      </c>
    </row>
    <row r="63" spans="1:22" ht="14" x14ac:dyDescent="0.15">
      <c r="A63" s="291" t="str">
        <f>IF('2 - 24 Hr Raw Data'!O59="","",'2 - 24 Hr Raw Data'!O59)</f>
        <v/>
      </c>
      <c r="B63" s="197" t="str">
        <f>IF(A63="","",'3 - 4 Hr Calc Data'!B63)</f>
        <v/>
      </c>
      <c r="C63" s="249" t="str">
        <f>IF(A63="","",'2 - 24 Hr Raw Data'!P59)</f>
        <v/>
      </c>
      <c r="D63" s="142">
        <f>IF(AND('1 - 4 Hr Raw Data'!Q59="",'2 - 24 Hr Raw Data'!Q59=""),'2 - 24 Hr Raw Data'!B59,"")</f>
        <v>0</v>
      </c>
      <c r="E63" s="128">
        <f>IF(AND('1 - 4 Hr Raw Data'!Q59="",'2 - 24 Hr Raw Data'!Q59=""),'2 - 24 Hr Raw Data'!I59,"")</f>
        <v>0</v>
      </c>
      <c r="F63" s="126">
        <f>IF(AND('1 - 4 Hr Raw Data'!Q59="",'2 - 24 Hr Raw Data'!Q59=""),'2 - 24 Hr Raw Data'!J59,"")</f>
        <v>0</v>
      </c>
      <c r="G63" s="126">
        <f>IF(AND('1 - 4 Hr Raw Data'!Q59="",'2 - 24 Hr Raw Data'!Q59=""),'2 - 24 Hr Raw Data'!K59,"")</f>
        <v>0</v>
      </c>
      <c r="H63" s="127">
        <f>IF(AND('1 - 4 Hr Raw Data'!Q59="",'2 - 24 Hr Raw Data'!Q59=""),'2 - 24 Hr Raw Data'!L59,"")</f>
        <v>0</v>
      </c>
      <c r="I63" s="355">
        <f>IF(AND('1 - 4 Hr Raw Data'!Q59="",'2 - 24 Hr Raw Data'!Q59=""),'2 - 24 Hr Raw Data'!M59,"")</f>
        <v>0</v>
      </c>
      <c r="J63" s="184" t="e">
        <f>IF(AND('1 - 4 Hr Raw Data'!Q59="",'2 - 24 Hr Raw Data'!Q59=""),(F63/(E63))*100,"")</f>
        <v>#DIV/0!</v>
      </c>
      <c r="K63" s="127" t="e">
        <f ca="1">IF(AND('1 - 4 Hr Raw Data'!Q59="",'2 - 24 Hr Raw Data'!Q59=""),J63/$J$11,"")</f>
        <v>#DIV/0!</v>
      </c>
      <c r="L63" s="182" t="e">
        <f>IF(AND('1 - 4 Hr Raw Data'!Q59="",'2 - 24 Hr Raw Data'!Q59=""),(G63/(E63))*100,"")</f>
        <v>#DIV/0!</v>
      </c>
      <c r="M63" s="127" t="e">
        <f ca="1">IF(AND('1 - 4 Hr Raw Data'!Q59="",'2 - 24 Hr Raw Data'!Q59=""),L63/$L$11,"")</f>
        <v>#DIV/0!</v>
      </c>
      <c r="N63" s="184" t="e">
        <f ca="1">IF(AND('1 - 4 Hr Raw Data'!Q59="",'2 - 24 Hr Raw Data'!Q59=""),H63/$H$11,"")</f>
        <v>#REF!</v>
      </c>
      <c r="O63" s="127" t="e">
        <f ca="1">IF(AND('1 - 4 Hr Raw Data'!Q59="",'2 - 24 Hr Raw Data'!Q59=""),I63/$I$11,"")</f>
        <v>#REF!</v>
      </c>
      <c r="P63" s="128" t="e">
        <f>IF(AND('1 - 4 Hr Raw Data'!Q59="",'2 - 24 Hr Raw Data'!Q59=""),(E63/D63)*($S$4/1.042)*2,"")</f>
        <v>#DIV/0!</v>
      </c>
      <c r="Q63" s="127" t="e">
        <f>IF(AND('1 - 4 Hr Raw Data'!Q59="",'2 - 24 Hr Raw Data'!Q59=""),LOG(P63/S$6,2),"")</f>
        <v>#DIV/0!</v>
      </c>
      <c r="R63" s="129" t="e">
        <f ca="1">IF(AND('1 - 4 Hr Raw Data'!Q59="",'2 - 24 Hr Raw Data'!Q59=""),(P63/P$11)*100,"")</f>
        <v>#DIV/0!</v>
      </c>
      <c r="S63" s="129" t="e">
        <f ca="1">IF(AND('1 - 4 Hr Raw Data'!Q59="",'2 - 24 Hr Raw Data'!Q59=""),(P63-S$6)/(P$11-S$6)*100,"")</f>
        <v>#DIV/0!</v>
      </c>
      <c r="T63" s="144" t="e">
        <f ca="1">IF(AND('1 - 4 Hr Raw Data'!Q59="",'2 - 24 Hr Raw Data'!Q59=""),(Q63/Q$11)*100,"")</f>
        <v>#DIV/0!</v>
      </c>
      <c r="U63" s="253" t="e">
        <f ca="1">IF(R63&lt;20,"% RNC less than 20 %",IF(AND('1 - 4 Hr Raw Data'!Q59&lt;&gt;"",'2 - 24 Hr Raw Data'!Q59=""),"4 Hour: "&amp;'1 - 4 Hr Raw Data'!Q59,IF(AND('1 - 4 Hr Raw Data'!Q59="",'2 - 24 Hr Raw Data'!Q59&lt;&gt;""),"24 Hour: "&amp;'2 - 24 Hr Raw Data'!Q59,IF(AND('1 - 4 Hr Raw Data'!Q59="",'2 - 24 Hr Raw Data'!Q59=""),"","4 Hour: "&amp;'1 - 4 Hr Raw Data'!Q59&amp;"; 24 Hour: "&amp;'2 - 24 Hr Raw Data'!Q59))))</f>
        <v>#DIV/0!</v>
      </c>
      <c r="V63" s="16" t="b">
        <f t="shared" ca="1" si="0"/>
        <v>0</v>
      </c>
    </row>
    <row r="64" spans="1:22" ht="14" x14ac:dyDescent="0.15">
      <c r="A64" s="291" t="str">
        <f>IF('2 - 24 Hr Raw Data'!O60="","",'2 - 24 Hr Raw Data'!O60)</f>
        <v/>
      </c>
      <c r="B64" s="197" t="str">
        <f>IF(A64="","",'3 - 4 Hr Calc Data'!B64)</f>
        <v/>
      </c>
      <c r="C64" s="249" t="str">
        <f>IF(A64="","",'2 - 24 Hr Raw Data'!P60)</f>
        <v/>
      </c>
      <c r="D64" s="142">
        <f>IF(AND('1 - 4 Hr Raw Data'!Q60="",'2 - 24 Hr Raw Data'!Q60=""),'2 - 24 Hr Raw Data'!B60,"")</f>
        <v>0</v>
      </c>
      <c r="E64" s="128">
        <f>IF(AND('1 - 4 Hr Raw Data'!Q60="",'2 - 24 Hr Raw Data'!Q60=""),'2 - 24 Hr Raw Data'!I60,"")</f>
        <v>0</v>
      </c>
      <c r="F64" s="126">
        <f>IF(AND('1 - 4 Hr Raw Data'!Q60="",'2 - 24 Hr Raw Data'!Q60=""),'2 - 24 Hr Raw Data'!J60,"")</f>
        <v>0</v>
      </c>
      <c r="G64" s="126">
        <f>IF(AND('1 - 4 Hr Raw Data'!Q60="",'2 - 24 Hr Raw Data'!Q60=""),'2 - 24 Hr Raw Data'!K60,"")</f>
        <v>0</v>
      </c>
      <c r="H64" s="127">
        <f>IF(AND('1 - 4 Hr Raw Data'!Q60="",'2 - 24 Hr Raw Data'!Q60=""),'2 - 24 Hr Raw Data'!L60,"")</f>
        <v>0</v>
      </c>
      <c r="I64" s="355">
        <f>IF(AND('1 - 4 Hr Raw Data'!Q60="",'2 - 24 Hr Raw Data'!Q60=""),'2 - 24 Hr Raw Data'!M60,"")</f>
        <v>0</v>
      </c>
      <c r="J64" s="184" t="e">
        <f>IF(AND('1 - 4 Hr Raw Data'!Q60="",'2 - 24 Hr Raw Data'!Q60=""),(F64/(E64))*100,"")</f>
        <v>#DIV/0!</v>
      </c>
      <c r="K64" s="127" t="e">
        <f ca="1">IF(AND('1 - 4 Hr Raw Data'!Q60="",'2 - 24 Hr Raw Data'!Q60=""),J64/$J$11,"")</f>
        <v>#DIV/0!</v>
      </c>
      <c r="L64" s="182" t="e">
        <f>IF(AND('1 - 4 Hr Raw Data'!Q60="",'2 - 24 Hr Raw Data'!Q60=""),(G64/(E64))*100,"")</f>
        <v>#DIV/0!</v>
      </c>
      <c r="M64" s="127" t="e">
        <f ca="1">IF(AND('1 - 4 Hr Raw Data'!Q60="",'2 - 24 Hr Raw Data'!Q60=""),L64/$L$11,"")</f>
        <v>#DIV/0!</v>
      </c>
      <c r="N64" s="184" t="e">
        <f ca="1">IF(AND('1 - 4 Hr Raw Data'!Q60="",'2 - 24 Hr Raw Data'!Q60=""),H64/$H$11,"")</f>
        <v>#REF!</v>
      </c>
      <c r="O64" s="127" t="e">
        <f ca="1">IF(AND('1 - 4 Hr Raw Data'!Q60="",'2 - 24 Hr Raw Data'!Q60=""),I64/$I$11,"")</f>
        <v>#REF!</v>
      </c>
      <c r="P64" s="128" t="e">
        <f>IF(AND('1 - 4 Hr Raw Data'!Q60="",'2 - 24 Hr Raw Data'!Q60=""),(E64/D64)*($S$4/1.042)*2,"")</f>
        <v>#DIV/0!</v>
      </c>
      <c r="Q64" s="127" t="e">
        <f>IF(AND('1 - 4 Hr Raw Data'!Q60="",'2 - 24 Hr Raw Data'!Q60=""),LOG(P64/S$6,2),"")</f>
        <v>#DIV/0!</v>
      </c>
      <c r="R64" s="129" t="e">
        <f ca="1">IF(AND('1 - 4 Hr Raw Data'!Q60="",'2 - 24 Hr Raw Data'!Q60=""),(P64/P$11)*100,"")</f>
        <v>#DIV/0!</v>
      </c>
      <c r="S64" s="129" t="e">
        <f ca="1">IF(AND('1 - 4 Hr Raw Data'!Q60="",'2 - 24 Hr Raw Data'!Q60=""),(P64-S$6)/(P$11-S$6)*100,"")</f>
        <v>#DIV/0!</v>
      </c>
      <c r="T64" s="144" t="e">
        <f ca="1">IF(AND('1 - 4 Hr Raw Data'!Q60="",'2 - 24 Hr Raw Data'!Q60=""),(Q64/Q$11)*100,"")</f>
        <v>#DIV/0!</v>
      </c>
      <c r="U64" s="253" t="e">
        <f ca="1">IF(R64&lt;20,"% RNC less than 20 %",IF(AND('1 - 4 Hr Raw Data'!Q60&lt;&gt;"",'2 - 24 Hr Raw Data'!Q60=""),"4 Hour: "&amp;'1 - 4 Hr Raw Data'!Q60,IF(AND('1 - 4 Hr Raw Data'!Q60="",'2 - 24 Hr Raw Data'!Q60&lt;&gt;""),"24 Hour: "&amp;'2 - 24 Hr Raw Data'!Q60,IF(AND('1 - 4 Hr Raw Data'!Q60="",'2 - 24 Hr Raw Data'!Q60=""),"","4 Hour: "&amp;'1 - 4 Hr Raw Data'!Q60&amp;"; 24 Hour: "&amp;'2 - 24 Hr Raw Data'!Q60))))</f>
        <v>#DIV/0!</v>
      </c>
      <c r="V64" s="16" t="b">
        <f t="shared" ca="1" si="0"/>
        <v>0</v>
      </c>
    </row>
    <row r="65" spans="1:22" ht="14" x14ac:dyDescent="0.15">
      <c r="A65" s="291" t="str">
        <f>IF('2 - 24 Hr Raw Data'!O61="","",'2 - 24 Hr Raw Data'!O61)</f>
        <v/>
      </c>
      <c r="B65" s="197" t="str">
        <f>IF(A65="","",'3 - 4 Hr Calc Data'!B65)</f>
        <v/>
      </c>
      <c r="C65" s="249" t="str">
        <f>IF(A65="","",'2 - 24 Hr Raw Data'!P61)</f>
        <v/>
      </c>
      <c r="D65" s="142">
        <f>IF(AND('1 - 4 Hr Raw Data'!Q61="",'2 - 24 Hr Raw Data'!Q61=""),'2 - 24 Hr Raw Data'!B61,"")</f>
        <v>0</v>
      </c>
      <c r="E65" s="128">
        <f>IF(AND('1 - 4 Hr Raw Data'!Q61="",'2 - 24 Hr Raw Data'!Q61=""),'2 - 24 Hr Raw Data'!I61,"")</f>
        <v>0</v>
      </c>
      <c r="F65" s="126">
        <f>IF(AND('1 - 4 Hr Raw Data'!Q61="",'2 - 24 Hr Raw Data'!Q61=""),'2 - 24 Hr Raw Data'!J61,"")</f>
        <v>0</v>
      </c>
      <c r="G65" s="126">
        <f>IF(AND('1 - 4 Hr Raw Data'!Q61="",'2 - 24 Hr Raw Data'!Q61=""),'2 - 24 Hr Raw Data'!K61,"")</f>
        <v>0</v>
      </c>
      <c r="H65" s="127">
        <f>IF(AND('1 - 4 Hr Raw Data'!Q61="",'2 - 24 Hr Raw Data'!Q61=""),'2 - 24 Hr Raw Data'!L61,"")</f>
        <v>0</v>
      </c>
      <c r="I65" s="355">
        <f>IF(AND('1 - 4 Hr Raw Data'!Q61="",'2 - 24 Hr Raw Data'!Q61=""),'2 - 24 Hr Raw Data'!M61,"")</f>
        <v>0</v>
      </c>
      <c r="J65" s="184" t="e">
        <f>IF(AND('1 - 4 Hr Raw Data'!Q61="",'2 - 24 Hr Raw Data'!Q61=""),(F65/(E65))*100,"")</f>
        <v>#DIV/0!</v>
      </c>
      <c r="K65" s="127" t="e">
        <f ca="1">IF(AND('1 - 4 Hr Raw Data'!Q61="",'2 - 24 Hr Raw Data'!Q61=""),J65/$J$11,"")</f>
        <v>#DIV/0!</v>
      </c>
      <c r="L65" s="182" t="e">
        <f>IF(AND('1 - 4 Hr Raw Data'!Q61="",'2 - 24 Hr Raw Data'!Q61=""),(G65/(E65))*100,"")</f>
        <v>#DIV/0!</v>
      </c>
      <c r="M65" s="127" t="e">
        <f ca="1">IF(AND('1 - 4 Hr Raw Data'!Q61="",'2 - 24 Hr Raw Data'!Q61=""),L65/$L$11,"")</f>
        <v>#DIV/0!</v>
      </c>
      <c r="N65" s="184" t="e">
        <f ca="1">IF(AND('1 - 4 Hr Raw Data'!Q61="",'2 - 24 Hr Raw Data'!Q61=""),H65/$H$11,"")</f>
        <v>#REF!</v>
      </c>
      <c r="O65" s="127" t="e">
        <f ca="1">IF(AND('1 - 4 Hr Raw Data'!Q61="",'2 - 24 Hr Raw Data'!Q61=""),I65/$I$11,"")</f>
        <v>#REF!</v>
      </c>
      <c r="P65" s="128" t="e">
        <f>IF(AND('1 - 4 Hr Raw Data'!Q61="",'2 - 24 Hr Raw Data'!Q61=""),(E65/D65)*($S$4/1.042)*2,"")</f>
        <v>#DIV/0!</v>
      </c>
      <c r="Q65" s="127" t="e">
        <f>IF(AND('1 - 4 Hr Raw Data'!Q61="",'2 - 24 Hr Raw Data'!Q61=""),LOG(P65/S$6,2),"")</f>
        <v>#DIV/0!</v>
      </c>
      <c r="R65" s="129" t="e">
        <f ca="1">IF(AND('1 - 4 Hr Raw Data'!Q61="",'2 - 24 Hr Raw Data'!Q61=""),(P65/P$11)*100,"")</f>
        <v>#DIV/0!</v>
      </c>
      <c r="S65" s="129" t="e">
        <f ca="1">IF(AND('1 - 4 Hr Raw Data'!Q61="",'2 - 24 Hr Raw Data'!Q61=""),(P65-S$6)/(P$11-S$6)*100,"")</f>
        <v>#DIV/0!</v>
      </c>
      <c r="T65" s="144" t="e">
        <f ca="1">IF(AND('1 - 4 Hr Raw Data'!Q61="",'2 - 24 Hr Raw Data'!Q61=""),(Q65/Q$11)*100,"")</f>
        <v>#DIV/0!</v>
      </c>
      <c r="U65" s="253" t="e">
        <f ca="1">IF(R65&lt;20,"% RNC less than 20 %",IF(AND('1 - 4 Hr Raw Data'!Q61&lt;&gt;"",'2 - 24 Hr Raw Data'!Q61=""),"4 Hour: "&amp;'1 - 4 Hr Raw Data'!Q61,IF(AND('1 - 4 Hr Raw Data'!Q61="",'2 - 24 Hr Raw Data'!Q61&lt;&gt;""),"24 Hour: "&amp;'2 - 24 Hr Raw Data'!Q61,IF(AND('1 - 4 Hr Raw Data'!Q61="",'2 - 24 Hr Raw Data'!Q61=""),"","4 Hour: "&amp;'1 - 4 Hr Raw Data'!Q61&amp;"; 24 Hour: "&amp;'2 - 24 Hr Raw Data'!Q61))))</f>
        <v>#DIV/0!</v>
      </c>
      <c r="V65" s="16" t="b">
        <f t="shared" ca="1" si="0"/>
        <v>0</v>
      </c>
    </row>
    <row r="66" spans="1:22" ht="14" x14ac:dyDescent="0.15">
      <c r="A66" s="291" t="str">
        <f>IF('2 - 24 Hr Raw Data'!O62="","",'2 - 24 Hr Raw Data'!O62)</f>
        <v/>
      </c>
      <c r="B66" s="197" t="str">
        <f>IF(A66="","",'3 - 4 Hr Calc Data'!B66)</f>
        <v/>
      </c>
      <c r="C66" s="249" t="str">
        <f>IF(A66="","",'2 - 24 Hr Raw Data'!P62)</f>
        <v/>
      </c>
      <c r="D66" s="142">
        <f>IF(AND('1 - 4 Hr Raw Data'!Q62="",'2 - 24 Hr Raw Data'!Q62=""),'2 - 24 Hr Raw Data'!B62,"")</f>
        <v>0</v>
      </c>
      <c r="E66" s="128">
        <f>IF(AND('1 - 4 Hr Raw Data'!Q62="",'2 - 24 Hr Raw Data'!Q62=""),'2 - 24 Hr Raw Data'!I62,"")</f>
        <v>0</v>
      </c>
      <c r="F66" s="126">
        <f>IF(AND('1 - 4 Hr Raw Data'!Q62="",'2 - 24 Hr Raw Data'!Q62=""),'2 - 24 Hr Raw Data'!J62,"")</f>
        <v>0</v>
      </c>
      <c r="G66" s="126">
        <f>IF(AND('1 - 4 Hr Raw Data'!Q62="",'2 - 24 Hr Raw Data'!Q62=""),'2 - 24 Hr Raw Data'!K62,"")</f>
        <v>0</v>
      </c>
      <c r="H66" s="127">
        <f>IF(AND('1 - 4 Hr Raw Data'!Q62="",'2 - 24 Hr Raw Data'!Q62=""),'2 - 24 Hr Raw Data'!L62,"")</f>
        <v>0</v>
      </c>
      <c r="I66" s="355">
        <f>IF(AND('1 - 4 Hr Raw Data'!Q62="",'2 - 24 Hr Raw Data'!Q62=""),'2 - 24 Hr Raw Data'!M62,"")</f>
        <v>0</v>
      </c>
      <c r="J66" s="184" t="e">
        <f>IF(AND('1 - 4 Hr Raw Data'!Q62="",'2 - 24 Hr Raw Data'!Q62=""),(F66/(E66))*100,"")</f>
        <v>#DIV/0!</v>
      </c>
      <c r="K66" s="127" t="e">
        <f ca="1">IF(AND('1 - 4 Hr Raw Data'!Q62="",'2 - 24 Hr Raw Data'!Q62=""),J66/$J$11,"")</f>
        <v>#DIV/0!</v>
      </c>
      <c r="L66" s="182" t="e">
        <f>IF(AND('1 - 4 Hr Raw Data'!Q62="",'2 - 24 Hr Raw Data'!Q62=""),(G66/(E66))*100,"")</f>
        <v>#DIV/0!</v>
      </c>
      <c r="M66" s="127" t="e">
        <f ca="1">IF(AND('1 - 4 Hr Raw Data'!Q62="",'2 - 24 Hr Raw Data'!Q62=""),L66/$L$11,"")</f>
        <v>#DIV/0!</v>
      </c>
      <c r="N66" s="184" t="e">
        <f ca="1">IF(AND('1 - 4 Hr Raw Data'!Q62="",'2 - 24 Hr Raw Data'!Q62=""),H66/$H$11,"")</f>
        <v>#REF!</v>
      </c>
      <c r="O66" s="127" t="e">
        <f ca="1">IF(AND('1 - 4 Hr Raw Data'!Q62="",'2 - 24 Hr Raw Data'!Q62=""),I66/$I$11,"")</f>
        <v>#REF!</v>
      </c>
      <c r="P66" s="128" t="e">
        <f>IF(AND('1 - 4 Hr Raw Data'!Q62="",'2 - 24 Hr Raw Data'!Q62=""),(E66/D66)*($S$4/1.042)*2,"")</f>
        <v>#DIV/0!</v>
      </c>
      <c r="Q66" s="127" t="e">
        <f>IF(AND('1 - 4 Hr Raw Data'!Q62="",'2 - 24 Hr Raw Data'!Q62=""),LOG(P66/S$6,2),"")</f>
        <v>#DIV/0!</v>
      </c>
      <c r="R66" s="129" t="e">
        <f ca="1">IF(AND('1 - 4 Hr Raw Data'!Q62="",'2 - 24 Hr Raw Data'!Q62=""),(P66/P$11)*100,"")</f>
        <v>#DIV/0!</v>
      </c>
      <c r="S66" s="129" t="e">
        <f ca="1">IF(AND('1 - 4 Hr Raw Data'!Q62="",'2 - 24 Hr Raw Data'!Q62=""),(P66-S$6)/(P$11-S$6)*100,"")</f>
        <v>#DIV/0!</v>
      </c>
      <c r="T66" s="144" t="e">
        <f ca="1">IF(AND('1 - 4 Hr Raw Data'!Q62="",'2 - 24 Hr Raw Data'!Q62=""),(Q66/Q$11)*100,"")</f>
        <v>#DIV/0!</v>
      </c>
      <c r="U66" s="253" t="e">
        <f ca="1">IF(R66&lt;20,"% RNC less than 20 %",IF(AND('1 - 4 Hr Raw Data'!Q62&lt;&gt;"",'2 - 24 Hr Raw Data'!Q62=""),"4 Hour: "&amp;'1 - 4 Hr Raw Data'!Q62,IF(AND('1 - 4 Hr Raw Data'!Q62="",'2 - 24 Hr Raw Data'!Q62&lt;&gt;""),"24 Hour: "&amp;'2 - 24 Hr Raw Data'!Q62,IF(AND('1 - 4 Hr Raw Data'!Q62="",'2 - 24 Hr Raw Data'!Q62=""),"","4 Hour: "&amp;'1 - 4 Hr Raw Data'!Q62&amp;"; 24 Hour: "&amp;'2 - 24 Hr Raw Data'!Q62))))</f>
        <v>#DIV/0!</v>
      </c>
      <c r="V66" s="16" t="b">
        <f t="shared" ca="1" si="0"/>
        <v>0</v>
      </c>
    </row>
    <row r="67" spans="1:22" ht="14" x14ac:dyDescent="0.15">
      <c r="A67" s="291" t="str">
        <f>IF('2 - 24 Hr Raw Data'!O63="","",'2 - 24 Hr Raw Data'!O63)</f>
        <v/>
      </c>
      <c r="B67" s="197" t="str">
        <f>IF(A67="","",'3 - 4 Hr Calc Data'!B67)</f>
        <v/>
      </c>
      <c r="C67" s="249" t="str">
        <f>IF(A67="","",'2 - 24 Hr Raw Data'!P63)</f>
        <v/>
      </c>
      <c r="D67" s="142">
        <f>IF(AND('1 - 4 Hr Raw Data'!Q63="",'2 - 24 Hr Raw Data'!Q63=""),'2 - 24 Hr Raw Data'!B63,"")</f>
        <v>0</v>
      </c>
      <c r="E67" s="128">
        <f>IF(AND('1 - 4 Hr Raw Data'!Q63="",'2 - 24 Hr Raw Data'!Q63=""),'2 - 24 Hr Raw Data'!I63,"")</f>
        <v>0</v>
      </c>
      <c r="F67" s="126">
        <f>IF(AND('1 - 4 Hr Raw Data'!Q63="",'2 - 24 Hr Raw Data'!Q63=""),'2 - 24 Hr Raw Data'!J63,"")</f>
        <v>0</v>
      </c>
      <c r="G67" s="126">
        <f>IF(AND('1 - 4 Hr Raw Data'!Q63="",'2 - 24 Hr Raw Data'!Q63=""),'2 - 24 Hr Raw Data'!K63,"")</f>
        <v>0</v>
      </c>
      <c r="H67" s="127">
        <f>IF(AND('1 - 4 Hr Raw Data'!Q63="",'2 - 24 Hr Raw Data'!Q63=""),'2 - 24 Hr Raw Data'!L63,"")</f>
        <v>0</v>
      </c>
      <c r="I67" s="355">
        <f>IF(AND('1 - 4 Hr Raw Data'!Q63="",'2 - 24 Hr Raw Data'!Q63=""),'2 - 24 Hr Raw Data'!M63,"")</f>
        <v>0</v>
      </c>
      <c r="J67" s="184" t="e">
        <f>IF(AND('1 - 4 Hr Raw Data'!Q63="",'2 - 24 Hr Raw Data'!Q63=""),(F67/(E67))*100,"")</f>
        <v>#DIV/0!</v>
      </c>
      <c r="K67" s="127" t="e">
        <f ca="1">IF(AND('1 - 4 Hr Raw Data'!Q63="",'2 - 24 Hr Raw Data'!Q63=""),J67/$J$11,"")</f>
        <v>#DIV/0!</v>
      </c>
      <c r="L67" s="182" t="e">
        <f>IF(AND('1 - 4 Hr Raw Data'!Q63="",'2 - 24 Hr Raw Data'!Q63=""),(G67/(E67))*100,"")</f>
        <v>#DIV/0!</v>
      </c>
      <c r="M67" s="127" t="e">
        <f ca="1">IF(AND('1 - 4 Hr Raw Data'!Q63="",'2 - 24 Hr Raw Data'!Q63=""),L67/$L$11,"")</f>
        <v>#DIV/0!</v>
      </c>
      <c r="N67" s="184" t="e">
        <f ca="1">IF(AND('1 - 4 Hr Raw Data'!Q63="",'2 - 24 Hr Raw Data'!Q63=""),H67/$H$11,"")</f>
        <v>#REF!</v>
      </c>
      <c r="O67" s="127" t="e">
        <f ca="1">IF(AND('1 - 4 Hr Raw Data'!Q63="",'2 - 24 Hr Raw Data'!Q63=""),I67/$I$11,"")</f>
        <v>#REF!</v>
      </c>
      <c r="P67" s="128" t="e">
        <f>IF(AND('1 - 4 Hr Raw Data'!Q63="",'2 - 24 Hr Raw Data'!Q63=""),(E67/D67)*($S$4/1.042)*2,"")</f>
        <v>#DIV/0!</v>
      </c>
      <c r="Q67" s="127" t="e">
        <f>IF(AND('1 - 4 Hr Raw Data'!Q63="",'2 - 24 Hr Raw Data'!Q63=""),LOG(P67/S$6,2),"")</f>
        <v>#DIV/0!</v>
      </c>
      <c r="R67" s="129" t="e">
        <f ca="1">IF(AND('1 - 4 Hr Raw Data'!Q63="",'2 - 24 Hr Raw Data'!Q63=""),(P67/P$11)*100,"")</f>
        <v>#DIV/0!</v>
      </c>
      <c r="S67" s="129" t="e">
        <f ca="1">IF(AND('1 - 4 Hr Raw Data'!Q63="",'2 - 24 Hr Raw Data'!Q63=""),(P67-S$6)/(P$11-S$6)*100,"")</f>
        <v>#DIV/0!</v>
      </c>
      <c r="T67" s="144" t="e">
        <f ca="1">IF(AND('1 - 4 Hr Raw Data'!Q63="",'2 - 24 Hr Raw Data'!Q63=""),(Q67/Q$11)*100,"")</f>
        <v>#DIV/0!</v>
      </c>
      <c r="U67" s="253" t="e">
        <f ca="1">IF(R67&lt;20,"% RNC less than 20 %",IF(AND('1 - 4 Hr Raw Data'!Q63&lt;&gt;"",'2 - 24 Hr Raw Data'!Q63=""),"4 Hour: "&amp;'1 - 4 Hr Raw Data'!Q63,IF(AND('1 - 4 Hr Raw Data'!Q63="",'2 - 24 Hr Raw Data'!Q63&lt;&gt;""),"24 Hour: "&amp;'2 - 24 Hr Raw Data'!Q63,IF(AND('1 - 4 Hr Raw Data'!Q63="",'2 - 24 Hr Raw Data'!Q63=""),"","4 Hour: "&amp;'1 - 4 Hr Raw Data'!Q63&amp;"; 24 Hour: "&amp;'2 - 24 Hr Raw Data'!Q63))))</f>
        <v>#DIV/0!</v>
      </c>
      <c r="V67" s="16" t="b">
        <f t="shared" ca="1" si="0"/>
        <v>0</v>
      </c>
    </row>
    <row r="68" spans="1:22" ht="14" x14ac:dyDescent="0.15">
      <c r="A68" s="291" t="str">
        <f>IF('2 - 24 Hr Raw Data'!O64="","",'2 - 24 Hr Raw Data'!O64)</f>
        <v/>
      </c>
      <c r="B68" s="197" t="str">
        <f>IF(A68="","",'3 - 4 Hr Calc Data'!B68)</f>
        <v/>
      </c>
      <c r="C68" s="249" t="str">
        <f>IF(A68="","",'2 - 24 Hr Raw Data'!P64)</f>
        <v/>
      </c>
      <c r="D68" s="142">
        <f>IF(AND('1 - 4 Hr Raw Data'!Q64="",'2 - 24 Hr Raw Data'!Q64=""),'2 - 24 Hr Raw Data'!B64,"")</f>
        <v>0</v>
      </c>
      <c r="E68" s="128">
        <f>IF(AND('1 - 4 Hr Raw Data'!Q64="",'2 - 24 Hr Raw Data'!Q64=""),'2 - 24 Hr Raw Data'!I64,"")</f>
        <v>0</v>
      </c>
      <c r="F68" s="126">
        <f>IF(AND('1 - 4 Hr Raw Data'!Q64="",'2 - 24 Hr Raw Data'!Q64=""),'2 - 24 Hr Raw Data'!J64,"")</f>
        <v>0</v>
      </c>
      <c r="G68" s="126">
        <f>IF(AND('1 - 4 Hr Raw Data'!Q64="",'2 - 24 Hr Raw Data'!Q64=""),'2 - 24 Hr Raw Data'!K64,"")</f>
        <v>0</v>
      </c>
      <c r="H68" s="127">
        <f>IF(AND('1 - 4 Hr Raw Data'!Q64="",'2 - 24 Hr Raw Data'!Q64=""),'2 - 24 Hr Raw Data'!L64,"")</f>
        <v>0</v>
      </c>
      <c r="I68" s="355">
        <f>IF(AND('1 - 4 Hr Raw Data'!Q64="",'2 - 24 Hr Raw Data'!Q64=""),'2 - 24 Hr Raw Data'!M64,"")</f>
        <v>0</v>
      </c>
      <c r="J68" s="184" t="e">
        <f>IF(AND('1 - 4 Hr Raw Data'!Q64="",'2 - 24 Hr Raw Data'!Q64=""),(F68/(E68))*100,"")</f>
        <v>#DIV/0!</v>
      </c>
      <c r="K68" s="127" t="e">
        <f ca="1">IF(AND('1 - 4 Hr Raw Data'!Q64="",'2 - 24 Hr Raw Data'!Q64=""),J68/$J$11,"")</f>
        <v>#DIV/0!</v>
      </c>
      <c r="L68" s="182" t="e">
        <f>IF(AND('1 - 4 Hr Raw Data'!Q64="",'2 - 24 Hr Raw Data'!Q64=""),(G68/(E68))*100,"")</f>
        <v>#DIV/0!</v>
      </c>
      <c r="M68" s="127" t="e">
        <f ca="1">IF(AND('1 - 4 Hr Raw Data'!Q64="",'2 - 24 Hr Raw Data'!Q64=""),L68/$L$11,"")</f>
        <v>#DIV/0!</v>
      </c>
      <c r="N68" s="184" t="e">
        <f ca="1">IF(AND('1 - 4 Hr Raw Data'!Q64="",'2 - 24 Hr Raw Data'!Q64=""),H68/$H$11,"")</f>
        <v>#REF!</v>
      </c>
      <c r="O68" s="127" t="e">
        <f ca="1">IF(AND('1 - 4 Hr Raw Data'!Q64="",'2 - 24 Hr Raw Data'!Q64=""),I68/$I$11,"")</f>
        <v>#REF!</v>
      </c>
      <c r="P68" s="128" t="e">
        <f>IF(AND('1 - 4 Hr Raw Data'!Q64="",'2 - 24 Hr Raw Data'!Q64=""),(E68/D68)*($S$4/1.042)*2,"")</f>
        <v>#DIV/0!</v>
      </c>
      <c r="Q68" s="127" t="e">
        <f>IF(AND('1 - 4 Hr Raw Data'!Q64="",'2 - 24 Hr Raw Data'!Q64=""),LOG(P68/S$6,2),"")</f>
        <v>#DIV/0!</v>
      </c>
      <c r="R68" s="129" t="e">
        <f ca="1">IF(AND('1 - 4 Hr Raw Data'!Q64="",'2 - 24 Hr Raw Data'!Q64=""),(P68/P$11)*100,"")</f>
        <v>#DIV/0!</v>
      </c>
      <c r="S68" s="129" t="e">
        <f ca="1">IF(AND('1 - 4 Hr Raw Data'!Q64="",'2 - 24 Hr Raw Data'!Q64=""),(P68-S$6)/(P$11-S$6)*100,"")</f>
        <v>#DIV/0!</v>
      </c>
      <c r="T68" s="144" t="e">
        <f ca="1">IF(AND('1 - 4 Hr Raw Data'!Q64="",'2 - 24 Hr Raw Data'!Q64=""),(Q68/Q$11)*100,"")</f>
        <v>#DIV/0!</v>
      </c>
      <c r="U68" s="253" t="e">
        <f ca="1">IF(R68&lt;20,"% RNC less than 20 %",IF(AND('1 - 4 Hr Raw Data'!Q64&lt;&gt;"",'2 - 24 Hr Raw Data'!Q64=""),"4 Hour: "&amp;'1 - 4 Hr Raw Data'!Q64,IF(AND('1 - 4 Hr Raw Data'!Q64="",'2 - 24 Hr Raw Data'!Q64&lt;&gt;""),"24 Hour: "&amp;'2 - 24 Hr Raw Data'!Q64,IF(AND('1 - 4 Hr Raw Data'!Q64="",'2 - 24 Hr Raw Data'!Q64=""),"","4 Hour: "&amp;'1 - 4 Hr Raw Data'!Q64&amp;"; 24 Hour: "&amp;'2 - 24 Hr Raw Data'!Q64))))</f>
        <v>#DIV/0!</v>
      </c>
      <c r="V68" s="16" t="b">
        <f t="shared" ca="1" si="0"/>
        <v>0</v>
      </c>
    </row>
    <row r="69" spans="1:22" ht="14" x14ac:dyDescent="0.15">
      <c r="A69" s="291" t="str">
        <f>IF('2 - 24 Hr Raw Data'!O65="","",'2 - 24 Hr Raw Data'!O65)</f>
        <v/>
      </c>
      <c r="B69" s="197" t="str">
        <f>IF(A69="","",'3 - 4 Hr Calc Data'!B69)</f>
        <v/>
      </c>
      <c r="C69" s="249" t="str">
        <f>IF(A69="","",'2 - 24 Hr Raw Data'!P65)</f>
        <v/>
      </c>
      <c r="D69" s="142">
        <f>IF(AND('1 - 4 Hr Raw Data'!Q65="",'2 - 24 Hr Raw Data'!Q65=""),'2 - 24 Hr Raw Data'!B65,"")</f>
        <v>0</v>
      </c>
      <c r="E69" s="128">
        <f>IF(AND('1 - 4 Hr Raw Data'!Q65="",'2 - 24 Hr Raw Data'!Q65=""),'2 - 24 Hr Raw Data'!I65,"")</f>
        <v>0</v>
      </c>
      <c r="F69" s="126">
        <f>IF(AND('1 - 4 Hr Raw Data'!Q65="",'2 - 24 Hr Raw Data'!Q65=""),'2 - 24 Hr Raw Data'!J65,"")</f>
        <v>0</v>
      </c>
      <c r="G69" s="126">
        <f>IF(AND('1 - 4 Hr Raw Data'!Q65="",'2 - 24 Hr Raw Data'!Q65=""),'2 - 24 Hr Raw Data'!K65,"")</f>
        <v>0</v>
      </c>
      <c r="H69" s="127">
        <f>IF(AND('1 - 4 Hr Raw Data'!Q65="",'2 - 24 Hr Raw Data'!Q65=""),'2 - 24 Hr Raw Data'!L65,"")</f>
        <v>0</v>
      </c>
      <c r="I69" s="355">
        <f>IF(AND('1 - 4 Hr Raw Data'!Q65="",'2 - 24 Hr Raw Data'!Q65=""),'2 - 24 Hr Raw Data'!M65,"")</f>
        <v>0</v>
      </c>
      <c r="J69" s="184" t="e">
        <f>IF(AND('1 - 4 Hr Raw Data'!Q65="",'2 - 24 Hr Raw Data'!Q65=""),(F69/(E69))*100,"")</f>
        <v>#DIV/0!</v>
      </c>
      <c r="K69" s="127" t="e">
        <f ca="1">IF(AND('1 - 4 Hr Raw Data'!Q65="",'2 - 24 Hr Raw Data'!Q65=""),J69/$J$11,"")</f>
        <v>#DIV/0!</v>
      </c>
      <c r="L69" s="182" t="e">
        <f>IF(AND('1 - 4 Hr Raw Data'!Q65="",'2 - 24 Hr Raw Data'!Q65=""),(G69/(E69))*100,"")</f>
        <v>#DIV/0!</v>
      </c>
      <c r="M69" s="127" t="e">
        <f ca="1">IF(AND('1 - 4 Hr Raw Data'!Q65="",'2 - 24 Hr Raw Data'!Q65=""),L69/$L$11,"")</f>
        <v>#DIV/0!</v>
      </c>
      <c r="N69" s="184" t="e">
        <f ca="1">IF(AND('1 - 4 Hr Raw Data'!Q65="",'2 - 24 Hr Raw Data'!Q65=""),H69/$H$11,"")</f>
        <v>#REF!</v>
      </c>
      <c r="O69" s="127" t="e">
        <f ca="1">IF(AND('1 - 4 Hr Raw Data'!Q65="",'2 - 24 Hr Raw Data'!Q65=""),I69/$I$11,"")</f>
        <v>#REF!</v>
      </c>
      <c r="P69" s="128" t="e">
        <f>IF(AND('1 - 4 Hr Raw Data'!Q65="",'2 - 24 Hr Raw Data'!Q65=""),(E69/D69)*($S$4/1.042)*2,"")</f>
        <v>#DIV/0!</v>
      </c>
      <c r="Q69" s="127" t="e">
        <f>IF(AND('1 - 4 Hr Raw Data'!Q65="",'2 - 24 Hr Raw Data'!Q65=""),LOG(P69/S$6,2),"")</f>
        <v>#DIV/0!</v>
      </c>
      <c r="R69" s="129" t="e">
        <f ca="1">IF(AND('1 - 4 Hr Raw Data'!Q65="",'2 - 24 Hr Raw Data'!Q65=""),(P69/P$11)*100,"")</f>
        <v>#DIV/0!</v>
      </c>
      <c r="S69" s="129" t="e">
        <f ca="1">IF(AND('1 - 4 Hr Raw Data'!Q65="",'2 - 24 Hr Raw Data'!Q65=""),(P69-S$6)/(P$11-S$6)*100,"")</f>
        <v>#DIV/0!</v>
      </c>
      <c r="T69" s="144" t="e">
        <f ca="1">IF(AND('1 - 4 Hr Raw Data'!Q65="",'2 - 24 Hr Raw Data'!Q65=""),(Q69/Q$11)*100,"")</f>
        <v>#DIV/0!</v>
      </c>
      <c r="U69" s="253" t="e">
        <f ca="1">IF(R69&lt;20,"% RNC less than 20 %",IF(AND('1 - 4 Hr Raw Data'!Q65&lt;&gt;"",'2 - 24 Hr Raw Data'!Q65=""),"4 Hour: "&amp;'1 - 4 Hr Raw Data'!Q65,IF(AND('1 - 4 Hr Raw Data'!Q65="",'2 - 24 Hr Raw Data'!Q65&lt;&gt;""),"24 Hour: "&amp;'2 - 24 Hr Raw Data'!Q65,IF(AND('1 - 4 Hr Raw Data'!Q65="",'2 - 24 Hr Raw Data'!Q65=""),"","4 Hour: "&amp;'1 - 4 Hr Raw Data'!Q65&amp;"; 24 Hour: "&amp;'2 - 24 Hr Raw Data'!Q65))))</f>
        <v>#DIV/0!</v>
      </c>
      <c r="V69" s="16" t="b">
        <f t="shared" ca="1" si="0"/>
        <v>0</v>
      </c>
    </row>
    <row r="70" spans="1:22" ht="14" x14ac:dyDescent="0.15">
      <c r="A70" s="291" t="str">
        <f>IF('2 - 24 Hr Raw Data'!O66="","",'2 - 24 Hr Raw Data'!O66)</f>
        <v/>
      </c>
      <c r="B70" s="197" t="str">
        <f>IF(A70="","",'3 - 4 Hr Calc Data'!B70)</f>
        <v/>
      </c>
      <c r="C70" s="249" t="str">
        <f>IF(A70="","",'2 - 24 Hr Raw Data'!P66)</f>
        <v/>
      </c>
      <c r="D70" s="142">
        <f>IF(AND('1 - 4 Hr Raw Data'!Q66="",'2 - 24 Hr Raw Data'!Q66=""),'2 - 24 Hr Raw Data'!B66,"")</f>
        <v>0</v>
      </c>
      <c r="E70" s="128">
        <f>IF(AND('1 - 4 Hr Raw Data'!Q66="",'2 - 24 Hr Raw Data'!Q66=""),'2 - 24 Hr Raw Data'!I66,"")</f>
        <v>0</v>
      </c>
      <c r="F70" s="126">
        <f>IF(AND('1 - 4 Hr Raw Data'!Q66="",'2 - 24 Hr Raw Data'!Q66=""),'2 - 24 Hr Raw Data'!J66,"")</f>
        <v>0</v>
      </c>
      <c r="G70" s="126">
        <f>IF(AND('1 - 4 Hr Raw Data'!Q66="",'2 - 24 Hr Raw Data'!Q66=""),'2 - 24 Hr Raw Data'!K66,"")</f>
        <v>0</v>
      </c>
      <c r="H70" s="127">
        <f>IF(AND('1 - 4 Hr Raw Data'!Q66="",'2 - 24 Hr Raw Data'!Q66=""),'2 - 24 Hr Raw Data'!L66,"")</f>
        <v>0</v>
      </c>
      <c r="I70" s="355">
        <f>IF(AND('1 - 4 Hr Raw Data'!Q66="",'2 - 24 Hr Raw Data'!Q66=""),'2 - 24 Hr Raw Data'!M66,"")</f>
        <v>0</v>
      </c>
      <c r="J70" s="184" t="e">
        <f>IF(AND('1 - 4 Hr Raw Data'!Q66="",'2 - 24 Hr Raw Data'!Q66=""),(F70/(E70))*100,"")</f>
        <v>#DIV/0!</v>
      </c>
      <c r="K70" s="127" t="e">
        <f ca="1">IF(AND('1 - 4 Hr Raw Data'!Q66="",'2 - 24 Hr Raw Data'!Q66=""),J70/$J$11,"")</f>
        <v>#DIV/0!</v>
      </c>
      <c r="L70" s="182" t="e">
        <f>IF(AND('1 - 4 Hr Raw Data'!Q66="",'2 - 24 Hr Raw Data'!Q66=""),(G70/(E70))*100,"")</f>
        <v>#DIV/0!</v>
      </c>
      <c r="M70" s="127" t="e">
        <f ca="1">IF(AND('1 - 4 Hr Raw Data'!Q66="",'2 - 24 Hr Raw Data'!Q66=""),L70/$L$11,"")</f>
        <v>#DIV/0!</v>
      </c>
      <c r="N70" s="184" t="e">
        <f ca="1">IF(AND('1 - 4 Hr Raw Data'!Q66="",'2 - 24 Hr Raw Data'!Q66=""),H70/$H$11,"")</f>
        <v>#REF!</v>
      </c>
      <c r="O70" s="127" t="e">
        <f ca="1">IF(AND('1 - 4 Hr Raw Data'!Q66="",'2 - 24 Hr Raw Data'!Q66=""),I70/$I$11,"")</f>
        <v>#REF!</v>
      </c>
      <c r="P70" s="128" t="e">
        <f>IF(AND('1 - 4 Hr Raw Data'!Q66="",'2 - 24 Hr Raw Data'!Q66=""),(E70/D70)*($S$4/1.042)*2,"")</f>
        <v>#DIV/0!</v>
      </c>
      <c r="Q70" s="127" t="e">
        <f>IF(AND('1 - 4 Hr Raw Data'!Q66="",'2 - 24 Hr Raw Data'!Q66=""),LOG(P70/S$6,2),"")</f>
        <v>#DIV/0!</v>
      </c>
      <c r="R70" s="129" t="e">
        <f ca="1">IF(AND('1 - 4 Hr Raw Data'!Q66="",'2 - 24 Hr Raw Data'!Q66=""),(P70/P$11)*100,"")</f>
        <v>#DIV/0!</v>
      </c>
      <c r="S70" s="129" t="e">
        <f ca="1">IF(AND('1 - 4 Hr Raw Data'!Q66="",'2 - 24 Hr Raw Data'!Q66=""),(P70-S$6)/(P$11-S$6)*100,"")</f>
        <v>#DIV/0!</v>
      </c>
      <c r="T70" s="144" t="e">
        <f ca="1">IF(AND('1 - 4 Hr Raw Data'!Q66="",'2 - 24 Hr Raw Data'!Q66=""),(Q70/Q$11)*100,"")</f>
        <v>#DIV/0!</v>
      </c>
      <c r="U70" s="253" t="e">
        <f ca="1">IF(R70&lt;20,"% RNC less than 20 %",IF(AND('1 - 4 Hr Raw Data'!Q66&lt;&gt;"",'2 - 24 Hr Raw Data'!Q66=""),"4 Hour: "&amp;'1 - 4 Hr Raw Data'!Q66,IF(AND('1 - 4 Hr Raw Data'!Q66="",'2 - 24 Hr Raw Data'!Q66&lt;&gt;""),"24 Hour: "&amp;'2 - 24 Hr Raw Data'!Q66,IF(AND('1 - 4 Hr Raw Data'!Q66="",'2 - 24 Hr Raw Data'!Q66=""),"","4 Hour: "&amp;'1 - 4 Hr Raw Data'!Q66&amp;"; 24 Hour: "&amp;'2 - 24 Hr Raw Data'!Q66))))</f>
        <v>#DIV/0!</v>
      </c>
      <c r="V70" s="16" t="b">
        <f t="shared" ca="1" si="0"/>
        <v>0</v>
      </c>
    </row>
    <row r="71" spans="1:22" ht="14" x14ac:dyDescent="0.15">
      <c r="A71" s="291" t="str">
        <f>IF('2 - 24 Hr Raw Data'!O67="","",'2 - 24 Hr Raw Data'!O67)</f>
        <v/>
      </c>
      <c r="B71" s="197" t="str">
        <f>IF(A71="","",'3 - 4 Hr Calc Data'!B71)</f>
        <v/>
      </c>
      <c r="C71" s="249" t="str">
        <f>IF(A71="","",'2 - 24 Hr Raw Data'!P67)</f>
        <v/>
      </c>
      <c r="D71" s="142">
        <f>IF(AND('1 - 4 Hr Raw Data'!Q67="",'2 - 24 Hr Raw Data'!Q67=""),'2 - 24 Hr Raw Data'!B67,"")</f>
        <v>0</v>
      </c>
      <c r="E71" s="128">
        <f>IF(AND('1 - 4 Hr Raw Data'!Q67="",'2 - 24 Hr Raw Data'!Q67=""),'2 - 24 Hr Raw Data'!I67,"")</f>
        <v>0</v>
      </c>
      <c r="F71" s="126">
        <f>IF(AND('1 - 4 Hr Raw Data'!Q67="",'2 - 24 Hr Raw Data'!Q67=""),'2 - 24 Hr Raw Data'!J67,"")</f>
        <v>0</v>
      </c>
      <c r="G71" s="126">
        <f>IF(AND('1 - 4 Hr Raw Data'!Q67="",'2 - 24 Hr Raw Data'!Q67=""),'2 - 24 Hr Raw Data'!K67,"")</f>
        <v>0</v>
      </c>
      <c r="H71" s="127">
        <f>IF(AND('1 - 4 Hr Raw Data'!Q67="",'2 - 24 Hr Raw Data'!Q67=""),'2 - 24 Hr Raw Data'!L67,"")</f>
        <v>0</v>
      </c>
      <c r="I71" s="355">
        <f>IF(AND('1 - 4 Hr Raw Data'!Q67="",'2 - 24 Hr Raw Data'!Q67=""),'2 - 24 Hr Raw Data'!M67,"")</f>
        <v>0</v>
      </c>
      <c r="J71" s="184" t="e">
        <f>IF(AND('1 - 4 Hr Raw Data'!Q67="",'2 - 24 Hr Raw Data'!Q67=""),(F71/(E71))*100,"")</f>
        <v>#DIV/0!</v>
      </c>
      <c r="K71" s="127" t="e">
        <f ca="1">IF(AND('1 - 4 Hr Raw Data'!Q67="",'2 - 24 Hr Raw Data'!Q67=""),J71/$J$11,"")</f>
        <v>#DIV/0!</v>
      </c>
      <c r="L71" s="182" t="e">
        <f>IF(AND('1 - 4 Hr Raw Data'!Q67="",'2 - 24 Hr Raw Data'!Q67=""),(G71/(E71))*100,"")</f>
        <v>#DIV/0!</v>
      </c>
      <c r="M71" s="127" t="e">
        <f ca="1">IF(AND('1 - 4 Hr Raw Data'!Q67="",'2 - 24 Hr Raw Data'!Q67=""),L71/$L$11,"")</f>
        <v>#DIV/0!</v>
      </c>
      <c r="N71" s="184" t="e">
        <f ca="1">IF(AND('1 - 4 Hr Raw Data'!Q67="",'2 - 24 Hr Raw Data'!Q67=""),H71/$H$11,"")</f>
        <v>#REF!</v>
      </c>
      <c r="O71" s="127" t="e">
        <f ca="1">IF(AND('1 - 4 Hr Raw Data'!Q67="",'2 - 24 Hr Raw Data'!Q67=""),I71/$I$11,"")</f>
        <v>#REF!</v>
      </c>
      <c r="P71" s="128" t="e">
        <f>IF(AND('1 - 4 Hr Raw Data'!Q67="",'2 - 24 Hr Raw Data'!Q67=""),(E71/D71)*($S$4/1.042)*2,"")</f>
        <v>#DIV/0!</v>
      </c>
      <c r="Q71" s="127" t="e">
        <f>IF(AND('1 - 4 Hr Raw Data'!Q67="",'2 - 24 Hr Raw Data'!Q67=""),LOG(P71/S$6,2),"")</f>
        <v>#DIV/0!</v>
      </c>
      <c r="R71" s="129" t="e">
        <f ca="1">IF(AND('1 - 4 Hr Raw Data'!Q67="",'2 - 24 Hr Raw Data'!Q67=""),(P71/P$11)*100,"")</f>
        <v>#DIV/0!</v>
      </c>
      <c r="S71" s="129" t="e">
        <f ca="1">IF(AND('1 - 4 Hr Raw Data'!Q67="",'2 - 24 Hr Raw Data'!Q67=""),(P71-S$6)/(P$11-S$6)*100,"")</f>
        <v>#DIV/0!</v>
      </c>
      <c r="T71" s="144" t="e">
        <f ca="1">IF(AND('1 - 4 Hr Raw Data'!Q67="",'2 - 24 Hr Raw Data'!Q67=""),(Q71/Q$11)*100,"")</f>
        <v>#DIV/0!</v>
      </c>
      <c r="U71" s="253" t="e">
        <f ca="1">IF(R71&lt;20,"% RNC less than 20 %",IF(AND('1 - 4 Hr Raw Data'!Q67&lt;&gt;"",'2 - 24 Hr Raw Data'!Q67=""),"4 Hour: "&amp;'1 - 4 Hr Raw Data'!Q67,IF(AND('1 - 4 Hr Raw Data'!Q67="",'2 - 24 Hr Raw Data'!Q67&lt;&gt;""),"24 Hour: "&amp;'2 - 24 Hr Raw Data'!Q67,IF(AND('1 - 4 Hr Raw Data'!Q67="",'2 - 24 Hr Raw Data'!Q67=""),"","4 Hour: "&amp;'1 - 4 Hr Raw Data'!Q67&amp;"; 24 Hour: "&amp;'2 - 24 Hr Raw Data'!Q67))))</f>
        <v>#DIV/0!</v>
      </c>
      <c r="V71" s="16" t="b">
        <f t="shared" ca="1" si="0"/>
        <v>0</v>
      </c>
    </row>
    <row r="72" spans="1:22" ht="14" x14ac:dyDescent="0.15">
      <c r="A72" s="291" t="str">
        <f>IF('2 - 24 Hr Raw Data'!O68="","",'2 - 24 Hr Raw Data'!O68)</f>
        <v/>
      </c>
      <c r="B72" s="197" t="str">
        <f>IF(A72="","",'3 - 4 Hr Calc Data'!B72)</f>
        <v/>
      </c>
      <c r="C72" s="249" t="str">
        <f>IF(A72="","",'2 - 24 Hr Raw Data'!P68)</f>
        <v/>
      </c>
      <c r="D72" s="142">
        <f>IF(AND('1 - 4 Hr Raw Data'!Q68="",'2 - 24 Hr Raw Data'!Q68=""),'2 - 24 Hr Raw Data'!B68,"")</f>
        <v>0</v>
      </c>
      <c r="E72" s="128">
        <f>IF(AND('1 - 4 Hr Raw Data'!Q68="",'2 - 24 Hr Raw Data'!Q68=""),'2 - 24 Hr Raw Data'!I68,"")</f>
        <v>0</v>
      </c>
      <c r="F72" s="126">
        <f>IF(AND('1 - 4 Hr Raw Data'!Q68="",'2 - 24 Hr Raw Data'!Q68=""),'2 - 24 Hr Raw Data'!J68,"")</f>
        <v>0</v>
      </c>
      <c r="G72" s="126">
        <f>IF(AND('1 - 4 Hr Raw Data'!Q68="",'2 - 24 Hr Raw Data'!Q68=""),'2 - 24 Hr Raw Data'!K68,"")</f>
        <v>0</v>
      </c>
      <c r="H72" s="127">
        <f>IF(AND('1 - 4 Hr Raw Data'!Q68="",'2 - 24 Hr Raw Data'!Q68=""),'2 - 24 Hr Raw Data'!L68,"")</f>
        <v>0</v>
      </c>
      <c r="I72" s="355">
        <f>IF(AND('1 - 4 Hr Raw Data'!Q68="",'2 - 24 Hr Raw Data'!Q68=""),'2 - 24 Hr Raw Data'!M68,"")</f>
        <v>0</v>
      </c>
      <c r="J72" s="184" t="e">
        <f>IF(AND('1 - 4 Hr Raw Data'!Q68="",'2 - 24 Hr Raw Data'!Q68=""),(F72/(E72))*100,"")</f>
        <v>#DIV/0!</v>
      </c>
      <c r="K72" s="127" t="e">
        <f ca="1">IF(AND('1 - 4 Hr Raw Data'!Q68="",'2 - 24 Hr Raw Data'!Q68=""),J72/$J$11,"")</f>
        <v>#DIV/0!</v>
      </c>
      <c r="L72" s="182" t="e">
        <f>IF(AND('1 - 4 Hr Raw Data'!Q68="",'2 - 24 Hr Raw Data'!Q68=""),(G72/(E72))*100,"")</f>
        <v>#DIV/0!</v>
      </c>
      <c r="M72" s="127" t="e">
        <f ca="1">IF(AND('1 - 4 Hr Raw Data'!Q68="",'2 - 24 Hr Raw Data'!Q68=""),L72/$L$11,"")</f>
        <v>#DIV/0!</v>
      </c>
      <c r="N72" s="184" t="e">
        <f ca="1">IF(AND('1 - 4 Hr Raw Data'!Q68="",'2 - 24 Hr Raw Data'!Q68=""),H72/$H$11,"")</f>
        <v>#REF!</v>
      </c>
      <c r="O72" s="127" t="e">
        <f ca="1">IF(AND('1 - 4 Hr Raw Data'!Q68="",'2 - 24 Hr Raw Data'!Q68=""),I72/$I$11,"")</f>
        <v>#REF!</v>
      </c>
      <c r="P72" s="128" t="e">
        <f>IF(AND('1 - 4 Hr Raw Data'!Q68="",'2 - 24 Hr Raw Data'!Q68=""),(E72/D72)*($S$4/1.042)*2,"")</f>
        <v>#DIV/0!</v>
      </c>
      <c r="Q72" s="127" t="e">
        <f>IF(AND('1 - 4 Hr Raw Data'!Q68="",'2 - 24 Hr Raw Data'!Q68=""),LOG(P72/S$6,2),"")</f>
        <v>#DIV/0!</v>
      </c>
      <c r="R72" s="129" t="e">
        <f ca="1">IF(AND('1 - 4 Hr Raw Data'!Q68="",'2 - 24 Hr Raw Data'!Q68=""),(P72/P$11)*100,"")</f>
        <v>#DIV/0!</v>
      </c>
      <c r="S72" s="129" t="e">
        <f ca="1">IF(AND('1 - 4 Hr Raw Data'!Q68="",'2 - 24 Hr Raw Data'!Q68=""),(P72-S$6)/(P$11-S$6)*100,"")</f>
        <v>#DIV/0!</v>
      </c>
      <c r="T72" s="144" t="e">
        <f ca="1">IF(AND('1 - 4 Hr Raw Data'!Q68="",'2 - 24 Hr Raw Data'!Q68=""),(Q72/Q$11)*100,"")</f>
        <v>#DIV/0!</v>
      </c>
      <c r="U72" s="253" t="e">
        <f ca="1">IF(R72&lt;20,"% RNC less than 20 %",IF(AND('1 - 4 Hr Raw Data'!Q68&lt;&gt;"",'2 - 24 Hr Raw Data'!Q68=""),"4 Hour: "&amp;'1 - 4 Hr Raw Data'!Q68,IF(AND('1 - 4 Hr Raw Data'!Q68="",'2 - 24 Hr Raw Data'!Q68&lt;&gt;""),"24 Hour: "&amp;'2 - 24 Hr Raw Data'!Q68,IF(AND('1 - 4 Hr Raw Data'!Q68="",'2 - 24 Hr Raw Data'!Q68=""),"","4 Hour: "&amp;'1 - 4 Hr Raw Data'!Q68&amp;"; 24 Hour: "&amp;'2 - 24 Hr Raw Data'!Q68))))</f>
        <v>#DIV/0!</v>
      </c>
      <c r="V72" s="16" t="b">
        <f t="shared" ca="1" si="0"/>
        <v>0</v>
      </c>
    </row>
    <row r="73" spans="1:22" ht="14" x14ac:dyDescent="0.15">
      <c r="A73" s="291" t="str">
        <f>IF('2 - 24 Hr Raw Data'!O69="","",'2 - 24 Hr Raw Data'!O69)</f>
        <v/>
      </c>
      <c r="B73" s="197" t="str">
        <f>IF(A73="","",'3 - 4 Hr Calc Data'!B73)</f>
        <v/>
      </c>
      <c r="C73" s="249" t="str">
        <f>IF(A73="","",'2 - 24 Hr Raw Data'!P69)</f>
        <v/>
      </c>
      <c r="D73" s="142">
        <f>IF(AND('1 - 4 Hr Raw Data'!Q69="",'2 - 24 Hr Raw Data'!Q69=""),'2 - 24 Hr Raw Data'!B69,"")</f>
        <v>0</v>
      </c>
      <c r="E73" s="128">
        <f>IF(AND('1 - 4 Hr Raw Data'!Q69="",'2 - 24 Hr Raw Data'!Q69=""),'2 - 24 Hr Raw Data'!I69,"")</f>
        <v>0</v>
      </c>
      <c r="F73" s="126">
        <f>IF(AND('1 - 4 Hr Raw Data'!Q69="",'2 - 24 Hr Raw Data'!Q69=""),'2 - 24 Hr Raw Data'!J69,"")</f>
        <v>0</v>
      </c>
      <c r="G73" s="126">
        <f>IF(AND('1 - 4 Hr Raw Data'!Q69="",'2 - 24 Hr Raw Data'!Q69=""),'2 - 24 Hr Raw Data'!K69,"")</f>
        <v>0</v>
      </c>
      <c r="H73" s="127">
        <f>IF(AND('1 - 4 Hr Raw Data'!Q69="",'2 - 24 Hr Raw Data'!Q69=""),'2 - 24 Hr Raw Data'!L69,"")</f>
        <v>0</v>
      </c>
      <c r="I73" s="355">
        <f>IF(AND('1 - 4 Hr Raw Data'!Q69="",'2 - 24 Hr Raw Data'!Q69=""),'2 - 24 Hr Raw Data'!M69,"")</f>
        <v>0</v>
      </c>
      <c r="J73" s="184" t="e">
        <f>IF(AND('1 - 4 Hr Raw Data'!Q69="",'2 - 24 Hr Raw Data'!Q69=""),(F73/(E73))*100,"")</f>
        <v>#DIV/0!</v>
      </c>
      <c r="K73" s="127" t="e">
        <f ca="1">IF(AND('1 - 4 Hr Raw Data'!Q69="",'2 - 24 Hr Raw Data'!Q69=""),J73/$J$11,"")</f>
        <v>#DIV/0!</v>
      </c>
      <c r="L73" s="182" t="e">
        <f>IF(AND('1 - 4 Hr Raw Data'!Q69="",'2 - 24 Hr Raw Data'!Q69=""),(G73/(E73))*100,"")</f>
        <v>#DIV/0!</v>
      </c>
      <c r="M73" s="127" t="e">
        <f ca="1">IF(AND('1 - 4 Hr Raw Data'!Q69="",'2 - 24 Hr Raw Data'!Q69=""),L73/$L$11,"")</f>
        <v>#DIV/0!</v>
      </c>
      <c r="N73" s="184" t="e">
        <f ca="1">IF(AND('1 - 4 Hr Raw Data'!Q69="",'2 - 24 Hr Raw Data'!Q69=""),H73/$H$11,"")</f>
        <v>#REF!</v>
      </c>
      <c r="O73" s="127" t="e">
        <f ca="1">IF(AND('1 - 4 Hr Raw Data'!Q69="",'2 - 24 Hr Raw Data'!Q69=""),I73/$I$11,"")</f>
        <v>#REF!</v>
      </c>
      <c r="P73" s="128" t="e">
        <f>IF(AND('1 - 4 Hr Raw Data'!Q69="",'2 - 24 Hr Raw Data'!Q69=""),(E73/D73)*($S$4/1.042)*2,"")</f>
        <v>#DIV/0!</v>
      </c>
      <c r="Q73" s="127" t="e">
        <f>IF(AND('1 - 4 Hr Raw Data'!Q69="",'2 - 24 Hr Raw Data'!Q69=""),LOG(P73/S$6,2),"")</f>
        <v>#DIV/0!</v>
      </c>
      <c r="R73" s="129" t="e">
        <f ca="1">IF(AND('1 - 4 Hr Raw Data'!Q69="",'2 - 24 Hr Raw Data'!Q69=""),(P73/P$11)*100,"")</f>
        <v>#DIV/0!</v>
      </c>
      <c r="S73" s="129" t="e">
        <f ca="1">IF(AND('1 - 4 Hr Raw Data'!Q69="",'2 - 24 Hr Raw Data'!Q69=""),(P73-S$6)/(P$11-S$6)*100,"")</f>
        <v>#DIV/0!</v>
      </c>
      <c r="T73" s="144" t="e">
        <f ca="1">IF(AND('1 - 4 Hr Raw Data'!Q69="",'2 - 24 Hr Raw Data'!Q69=""),(Q73/Q$11)*100,"")</f>
        <v>#DIV/0!</v>
      </c>
      <c r="U73" s="253" t="e">
        <f ca="1">IF(R73&lt;20,"% RNC less than 20 %",IF(AND('1 - 4 Hr Raw Data'!Q69&lt;&gt;"",'2 - 24 Hr Raw Data'!Q69=""),"4 Hour: "&amp;'1 - 4 Hr Raw Data'!Q69,IF(AND('1 - 4 Hr Raw Data'!Q69="",'2 - 24 Hr Raw Data'!Q69&lt;&gt;""),"24 Hour: "&amp;'2 - 24 Hr Raw Data'!Q69,IF(AND('1 - 4 Hr Raw Data'!Q69="",'2 - 24 Hr Raw Data'!Q69=""),"","4 Hour: "&amp;'1 - 4 Hr Raw Data'!Q69&amp;"; 24 Hour: "&amp;'2 - 24 Hr Raw Data'!Q69))))</f>
        <v>#DIV/0!</v>
      </c>
      <c r="V73" s="16" t="b">
        <f t="shared" ca="1" si="0"/>
        <v>0</v>
      </c>
    </row>
    <row r="74" spans="1:22" ht="14" x14ac:dyDescent="0.15">
      <c r="A74" s="291" t="str">
        <f>IF('2 - 24 Hr Raw Data'!O70="","",'2 - 24 Hr Raw Data'!O70)</f>
        <v/>
      </c>
      <c r="B74" s="197" t="str">
        <f>IF(A74="","",'3 - 4 Hr Calc Data'!B74)</f>
        <v/>
      </c>
      <c r="C74" s="249" t="str">
        <f>IF(A74="","",'2 - 24 Hr Raw Data'!P70)</f>
        <v/>
      </c>
      <c r="D74" s="142">
        <f>IF(AND('1 - 4 Hr Raw Data'!Q70="",'2 - 24 Hr Raw Data'!Q70=""),'2 - 24 Hr Raw Data'!B70,"")</f>
        <v>0</v>
      </c>
      <c r="E74" s="128">
        <f>IF(AND('1 - 4 Hr Raw Data'!Q70="",'2 - 24 Hr Raw Data'!Q70=""),'2 - 24 Hr Raw Data'!I70,"")</f>
        <v>0</v>
      </c>
      <c r="F74" s="126">
        <f>IF(AND('1 - 4 Hr Raw Data'!Q70="",'2 - 24 Hr Raw Data'!Q70=""),'2 - 24 Hr Raw Data'!J70,"")</f>
        <v>0</v>
      </c>
      <c r="G74" s="126">
        <f>IF(AND('1 - 4 Hr Raw Data'!Q70="",'2 - 24 Hr Raw Data'!Q70=""),'2 - 24 Hr Raw Data'!K70,"")</f>
        <v>0</v>
      </c>
      <c r="H74" s="127">
        <f>IF(AND('1 - 4 Hr Raw Data'!Q70="",'2 - 24 Hr Raw Data'!Q70=""),'2 - 24 Hr Raw Data'!L70,"")</f>
        <v>0</v>
      </c>
      <c r="I74" s="355">
        <f>IF(AND('1 - 4 Hr Raw Data'!Q70="",'2 - 24 Hr Raw Data'!Q70=""),'2 - 24 Hr Raw Data'!M70,"")</f>
        <v>0</v>
      </c>
      <c r="J74" s="184" t="e">
        <f>IF(AND('1 - 4 Hr Raw Data'!Q70="",'2 - 24 Hr Raw Data'!Q70=""),(F74/(E74))*100,"")</f>
        <v>#DIV/0!</v>
      </c>
      <c r="K74" s="127" t="e">
        <f ca="1">IF(AND('1 - 4 Hr Raw Data'!Q70="",'2 - 24 Hr Raw Data'!Q70=""),J74/$J$11,"")</f>
        <v>#DIV/0!</v>
      </c>
      <c r="L74" s="182" t="e">
        <f>IF(AND('1 - 4 Hr Raw Data'!Q70="",'2 - 24 Hr Raw Data'!Q70=""),(G74/(E74))*100,"")</f>
        <v>#DIV/0!</v>
      </c>
      <c r="M74" s="127" t="e">
        <f ca="1">IF(AND('1 - 4 Hr Raw Data'!Q70="",'2 - 24 Hr Raw Data'!Q70=""),L74/$L$11,"")</f>
        <v>#DIV/0!</v>
      </c>
      <c r="N74" s="184" t="e">
        <f ca="1">IF(AND('1 - 4 Hr Raw Data'!Q70="",'2 - 24 Hr Raw Data'!Q70=""),H74/$H$11,"")</f>
        <v>#REF!</v>
      </c>
      <c r="O74" s="127" t="e">
        <f ca="1">IF(AND('1 - 4 Hr Raw Data'!Q70="",'2 - 24 Hr Raw Data'!Q70=""),I74/$I$11,"")</f>
        <v>#REF!</v>
      </c>
      <c r="P74" s="128" t="e">
        <f>IF(AND('1 - 4 Hr Raw Data'!Q70="",'2 - 24 Hr Raw Data'!Q70=""),(E74/D74)*($S$4/1.042)*2,"")</f>
        <v>#DIV/0!</v>
      </c>
      <c r="Q74" s="127" t="e">
        <f>IF(AND('1 - 4 Hr Raw Data'!Q70="",'2 - 24 Hr Raw Data'!Q70=""),LOG(P74/S$6,2),"")</f>
        <v>#DIV/0!</v>
      </c>
      <c r="R74" s="129" t="e">
        <f ca="1">IF(AND('1 - 4 Hr Raw Data'!Q70="",'2 - 24 Hr Raw Data'!Q70=""),(P74/P$11)*100,"")</f>
        <v>#DIV/0!</v>
      </c>
      <c r="S74" s="129" t="e">
        <f ca="1">IF(AND('1 - 4 Hr Raw Data'!Q70="",'2 - 24 Hr Raw Data'!Q70=""),(P74-S$6)/(P$11-S$6)*100,"")</f>
        <v>#DIV/0!</v>
      </c>
      <c r="T74" s="144" t="e">
        <f ca="1">IF(AND('1 - 4 Hr Raw Data'!Q70="",'2 - 24 Hr Raw Data'!Q70=""),(Q74/Q$11)*100,"")</f>
        <v>#DIV/0!</v>
      </c>
      <c r="U74" s="253" t="e">
        <f ca="1">IF(R74&lt;20,"% RNC less than 20 %",IF(AND('1 - 4 Hr Raw Data'!Q70&lt;&gt;"",'2 - 24 Hr Raw Data'!Q70=""),"4 Hour: "&amp;'1 - 4 Hr Raw Data'!Q70,IF(AND('1 - 4 Hr Raw Data'!Q70="",'2 - 24 Hr Raw Data'!Q70&lt;&gt;""),"24 Hour: "&amp;'2 - 24 Hr Raw Data'!Q70,IF(AND('1 - 4 Hr Raw Data'!Q70="",'2 - 24 Hr Raw Data'!Q70=""),"","4 Hour: "&amp;'1 - 4 Hr Raw Data'!Q70&amp;"; 24 Hour: "&amp;'2 - 24 Hr Raw Data'!Q70))))</f>
        <v>#DIV/0!</v>
      </c>
      <c r="V74" s="16" t="b">
        <f t="shared" ca="1" si="0"/>
        <v>0</v>
      </c>
    </row>
    <row r="75" spans="1:22" ht="14" x14ac:dyDescent="0.15">
      <c r="A75" s="291" t="str">
        <f>IF('2 - 24 Hr Raw Data'!O71="","",'2 - 24 Hr Raw Data'!O71)</f>
        <v/>
      </c>
      <c r="B75" s="197" t="str">
        <f>IF(A75="","",'3 - 4 Hr Calc Data'!B75)</f>
        <v/>
      </c>
      <c r="C75" s="249" t="str">
        <f>IF(A75="","",'2 - 24 Hr Raw Data'!P71)</f>
        <v/>
      </c>
      <c r="D75" s="142">
        <f>IF(AND('1 - 4 Hr Raw Data'!Q71="",'2 - 24 Hr Raw Data'!Q71=""),'2 - 24 Hr Raw Data'!B71,"")</f>
        <v>0</v>
      </c>
      <c r="E75" s="128">
        <f>IF(AND('1 - 4 Hr Raw Data'!Q71="",'2 - 24 Hr Raw Data'!Q71=""),'2 - 24 Hr Raw Data'!I71,"")</f>
        <v>0</v>
      </c>
      <c r="F75" s="126">
        <f>IF(AND('1 - 4 Hr Raw Data'!Q71="",'2 - 24 Hr Raw Data'!Q71=""),'2 - 24 Hr Raw Data'!J71,"")</f>
        <v>0</v>
      </c>
      <c r="G75" s="126">
        <f>IF(AND('1 - 4 Hr Raw Data'!Q71="",'2 - 24 Hr Raw Data'!Q71=""),'2 - 24 Hr Raw Data'!K71,"")</f>
        <v>0</v>
      </c>
      <c r="H75" s="127">
        <f>IF(AND('1 - 4 Hr Raw Data'!Q71="",'2 - 24 Hr Raw Data'!Q71=""),'2 - 24 Hr Raw Data'!L71,"")</f>
        <v>0</v>
      </c>
      <c r="I75" s="355">
        <f>IF(AND('1 - 4 Hr Raw Data'!Q71="",'2 - 24 Hr Raw Data'!Q71=""),'2 - 24 Hr Raw Data'!M71,"")</f>
        <v>0</v>
      </c>
      <c r="J75" s="184" t="e">
        <f>IF(AND('1 - 4 Hr Raw Data'!Q71="",'2 - 24 Hr Raw Data'!Q71=""),(F75/(E75))*100,"")</f>
        <v>#DIV/0!</v>
      </c>
      <c r="K75" s="127" t="e">
        <f ca="1">IF(AND('1 - 4 Hr Raw Data'!Q71="",'2 - 24 Hr Raw Data'!Q71=""),J75/$J$11,"")</f>
        <v>#DIV/0!</v>
      </c>
      <c r="L75" s="182" t="e">
        <f>IF(AND('1 - 4 Hr Raw Data'!Q71="",'2 - 24 Hr Raw Data'!Q71=""),(G75/(E75))*100,"")</f>
        <v>#DIV/0!</v>
      </c>
      <c r="M75" s="127" t="e">
        <f ca="1">IF(AND('1 - 4 Hr Raw Data'!Q71="",'2 - 24 Hr Raw Data'!Q71=""),L75/$L$11,"")</f>
        <v>#DIV/0!</v>
      </c>
      <c r="N75" s="184" t="e">
        <f ca="1">IF(AND('1 - 4 Hr Raw Data'!Q71="",'2 - 24 Hr Raw Data'!Q71=""),H75/$H$11,"")</f>
        <v>#REF!</v>
      </c>
      <c r="O75" s="127" t="e">
        <f ca="1">IF(AND('1 - 4 Hr Raw Data'!Q71="",'2 - 24 Hr Raw Data'!Q71=""),I75/$I$11,"")</f>
        <v>#REF!</v>
      </c>
      <c r="P75" s="128" t="e">
        <f>IF(AND('1 - 4 Hr Raw Data'!Q71="",'2 - 24 Hr Raw Data'!Q71=""),(E75/D75)*($S$4/1.042)*2,"")</f>
        <v>#DIV/0!</v>
      </c>
      <c r="Q75" s="127" t="e">
        <f>IF(AND('1 - 4 Hr Raw Data'!Q71="",'2 - 24 Hr Raw Data'!Q71=""),LOG(P75/S$6,2),"")</f>
        <v>#DIV/0!</v>
      </c>
      <c r="R75" s="129" t="e">
        <f ca="1">IF(AND('1 - 4 Hr Raw Data'!Q71="",'2 - 24 Hr Raw Data'!Q71=""),(P75/P$11)*100,"")</f>
        <v>#DIV/0!</v>
      </c>
      <c r="S75" s="129" t="e">
        <f ca="1">IF(AND('1 - 4 Hr Raw Data'!Q71="",'2 - 24 Hr Raw Data'!Q71=""),(P75-S$6)/(P$11-S$6)*100,"")</f>
        <v>#DIV/0!</v>
      </c>
      <c r="T75" s="144" t="e">
        <f ca="1">IF(AND('1 - 4 Hr Raw Data'!Q71="",'2 - 24 Hr Raw Data'!Q71=""),(Q75/Q$11)*100,"")</f>
        <v>#DIV/0!</v>
      </c>
      <c r="U75" s="253" t="e">
        <f ca="1">IF(R75&lt;20,"% RNC less than 20 %",IF(AND('1 - 4 Hr Raw Data'!Q71&lt;&gt;"",'2 - 24 Hr Raw Data'!Q71=""),"4 Hour: "&amp;'1 - 4 Hr Raw Data'!Q71,IF(AND('1 - 4 Hr Raw Data'!Q71="",'2 - 24 Hr Raw Data'!Q71&lt;&gt;""),"24 Hour: "&amp;'2 - 24 Hr Raw Data'!Q71,IF(AND('1 - 4 Hr Raw Data'!Q71="",'2 - 24 Hr Raw Data'!Q71=""),"","4 Hour: "&amp;'1 - 4 Hr Raw Data'!Q71&amp;"; 24 Hour: "&amp;'2 - 24 Hr Raw Data'!Q71))))</f>
        <v>#DIV/0!</v>
      </c>
      <c r="V75" s="16" t="b">
        <f t="shared" ca="1" si="0"/>
        <v>0</v>
      </c>
    </row>
    <row r="76" spans="1:22" ht="14" x14ac:dyDescent="0.15">
      <c r="A76" s="291" t="str">
        <f>IF('2 - 24 Hr Raw Data'!O72="","",'2 - 24 Hr Raw Data'!O72)</f>
        <v/>
      </c>
      <c r="B76" s="197" t="str">
        <f>IF(A76="","",'3 - 4 Hr Calc Data'!B76)</f>
        <v/>
      </c>
      <c r="C76" s="249" t="str">
        <f>IF(A76="","",'2 - 24 Hr Raw Data'!P72)</f>
        <v/>
      </c>
      <c r="D76" s="142">
        <f>IF(AND('1 - 4 Hr Raw Data'!Q72="",'2 - 24 Hr Raw Data'!Q72=""),'2 - 24 Hr Raw Data'!B72,"")</f>
        <v>0</v>
      </c>
      <c r="E76" s="128">
        <f>IF(AND('1 - 4 Hr Raw Data'!Q72="",'2 - 24 Hr Raw Data'!Q72=""),'2 - 24 Hr Raw Data'!I72,"")</f>
        <v>0</v>
      </c>
      <c r="F76" s="126">
        <f>IF(AND('1 - 4 Hr Raw Data'!Q72="",'2 - 24 Hr Raw Data'!Q72=""),'2 - 24 Hr Raw Data'!J72,"")</f>
        <v>0</v>
      </c>
      <c r="G76" s="126">
        <f>IF(AND('1 - 4 Hr Raw Data'!Q72="",'2 - 24 Hr Raw Data'!Q72=""),'2 - 24 Hr Raw Data'!K72,"")</f>
        <v>0</v>
      </c>
      <c r="H76" s="127">
        <f>IF(AND('1 - 4 Hr Raw Data'!Q72="",'2 - 24 Hr Raw Data'!Q72=""),'2 - 24 Hr Raw Data'!L72,"")</f>
        <v>0</v>
      </c>
      <c r="I76" s="355">
        <f>IF(AND('1 - 4 Hr Raw Data'!Q72="",'2 - 24 Hr Raw Data'!Q72=""),'2 - 24 Hr Raw Data'!M72,"")</f>
        <v>0</v>
      </c>
      <c r="J76" s="184" t="e">
        <f>IF(AND('1 - 4 Hr Raw Data'!Q72="",'2 - 24 Hr Raw Data'!Q72=""),(F76/(E76))*100,"")</f>
        <v>#DIV/0!</v>
      </c>
      <c r="K76" s="127" t="e">
        <f ca="1">IF(AND('1 - 4 Hr Raw Data'!Q72="",'2 - 24 Hr Raw Data'!Q72=""),J76/$J$11,"")</f>
        <v>#DIV/0!</v>
      </c>
      <c r="L76" s="182" t="e">
        <f>IF(AND('1 - 4 Hr Raw Data'!Q72="",'2 - 24 Hr Raw Data'!Q72=""),(G76/(E76))*100,"")</f>
        <v>#DIV/0!</v>
      </c>
      <c r="M76" s="127" t="e">
        <f ca="1">IF(AND('1 - 4 Hr Raw Data'!Q72="",'2 - 24 Hr Raw Data'!Q72=""),L76/$L$11,"")</f>
        <v>#DIV/0!</v>
      </c>
      <c r="N76" s="184" t="e">
        <f ca="1">IF(AND('1 - 4 Hr Raw Data'!Q72="",'2 - 24 Hr Raw Data'!Q72=""),H76/$H$11,"")</f>
        <v>#REF!</v>
      </c>
      <c r="O76" s="127" t="e">
        <f ca="1">IF(AND('1 - 4 Hr Raw Data'!Q72="",'2 - 24 Hr Raw Data'!Q72=""),I76/$I$11,"")</f>
        <v>#REF!</v>
      </c>
      <c r="P76" s="128" t="e">
        <f>IF(AND('1 - 4 Hr Raw Data'!Q72="",'2 - 24 Hr Raw Data'!Q72=""),(E76/D76)*($S$4/1.042)*2,"")</f>
        <v>#DIV/0!</v>
      </c>
      <c r="Q76" s="127" t="e">
        <f>IF(AND('1 - 4 Hr Raw Data'!Q72="",'2 - 24 Hr Raw Data'!Q72=""),LOG(P76/S$6,2),"")</f>
        <v>#DIV/0!</v>
      </c>
      <c r="R76" s="129" t="e">
        <f ca="1">IF(AND('1 - 4 Hr Raw Data'!Q72="",'2 - 24 Hr Raw Data'!Q72=""),(P76/P$11)*100,"")</f>
        <v>#DIV/0!</v>
      </c>
      <c r="S76" s="129" t="e">
        <f ca="1">IF(AND('1 - 4 Hr Raw Data'!Q72="",'2 - 24 Hr Raw Data'!Q72=""),(P76-S$6)/(P$11-S$6)*100,"")</f>
        <v>#DIV/0!</v>
      </c>
      <c r="T76" s="144" t="e">
        <f ca="1">IF(AND('1 - 4 Hr Raw Data'!Q72="",'2 - 24 Hr Raw Data'!Q72=""),(Q76/Q$11)*100,"")</f>
        <v>#DIV/0!</v>
      </c>
      <c r="U76" s="253" t="e">
        <f ca="1">IF(R76&lt;20,"% RNC less than 20 %",IF(AND('1 - 4 Hr Raw Data'!Q72&lt;&gt;"",'2 - 24 Hr Raw Data'!Q72=""),"4 Hour: "&amp;'1 - 4 Hr Raw Data'!Q72,IF(AND('1 - 4 Hr Raw Data'!Q72="",'2 - 24 Hr Raw Data'!Q72&lt;&gt;""),"24 Hour: "&amp;'2 - 24 Hr Raw Data'!Q72,IF(AND('1 - 4 Hr Raw Data'!Q72="",'2 - 24 Hr Raw Data'!Q72=""),"","4 Hour: "&amp;'1 - 4 Hr Raw Data'!Q72&amp;"; 24 Hour: "&amp;'2 - 24 Hr Raw Data'!Q72))))</f>
        <v>#DIV/0!</v>
      </c>
      <c r="V76" s="16" t="b">
        <f t="shared" ca="1" si="0"/>
        <v>0</v>
      </c>
    </row>
    <row r="77" spans="1:22" ht="14" x14ac:dyDescent="0.15">
      <c r="A77" s="291" t="str">
        <f>IF('2 - 24 Hr Raw Data'!O73="","",'2 - 24 Hr Raw Data'!O73)</f>
        <v/>
      </c>
      <c r="B77" s="197" t="str">
        <f>IF(A77="","",'3 - 4 Hr Calc Data'!B77)</f>
        <v/>
      </c>
      <c r="C77" s="249" t="str">
        <f>IF(A77="","",'2 - 24 Hr Raw Data'!P73)</f>
        <v/>
      </c>
      <c r="D77" s="142">
        <f>IF(AND('1 - 4 Hr Raw Data'!Q73="",'2 - 24 Hr Raw Data'!Q73=""),'2 - 24 Hr Raw Data'!B73,"")</f>
        <v>0</v>
      </c>
      <c r="E77" s="128">
        <f>IF(AND('1 - 4 Hr Raw Data'!Q73="",'2 - 24 Hr Raw Data'!Q73=""),'2 - 24 Hr Raw Data'!I73,"")</f>
        <v>0</v>
      </c>
      <c r="F77" s="126">
        <f>IF(AND('1 - 4 Hr Raw Data'!Q73="",'2 - 24 Hr Raw Data'!Q73=""),'2 - 24 Hr Raw Data'!J73,"")</f>
        <v>0</v>
      </c>
      <c r="G77" s="126">
        <f>IF(AND('1 - 4 Hr Raw Data'!Q73="",'2 - 24 Hr Raw Data'!Q73=""),'2 - 24 Hr Raw Data'!K73,"")</f>
        <v>0</v>
      </c>
      <c r="H77" s="127">
        <f>IF(AND('1 - 4 Hr Raw Data'!Q73="",'2 - 24 Hr Raw Data'!Q73=""),'2 - 24 Hr Raw Data'!L73,"")</f>
        <v>0</v>
      </c>
      <c r="I77" s="355">
        <f>IF(AND('1 - 4 Hr Raw Data'!Q73="",'2 - 24 Hr Raw Data'!Q73=""),'2 - 24 Hr Raw Data'!M73,"")</f>
        <v>0</v>
      </c>
      <c r="J77" s="184" t="e">
        <f>IF(AND('1 - 4 Hr Raw Data'!Q73="",'2 - 24 Hr Raw Data'!Q73=""),(F77/(E77))*100,"")</f>
        <v>#DIV/0!</v>
      </c>
      <c r="K77" s="127" t="e">
        <f ca="1">IF(AND('1 - 4 Hr Raw Data'!Q73="",'2 - 24 Hr Raw Data'!Q73=""),J77/$J$11,"")</f>
        <v>#DIV/0!</v>
      </c>
      <c r="L77" s="182" t="e">
        <f>IF(AND('1 - 4 Hr Raw Data'!Q73="",'2 - 24 Hr Raw Data'!Q73=""),(G77/(E77))*100,"")</f>
        <v>#DIV/0!</v>
      </c>
      <c r="M77" s="127" t="e">
        <f ca="1">IF(AND('1 - 4 Hr Raw Data'!Q73="",'2 - 24 Hr Raw Data'!Q73=""),L77/$L$11,"")</f>
        <v>#DIV/0!</v>
      </c>
      <c r="N77" s="184" t="e">
        <f ca="1">IF(AND('1 - 4 Hr Raw Data'!Q73="",'2 - 24 Hr Raw Data'!Q73=""),H77/$H$11,"")</f>
        <v>#REF!</v>
      </c>
      <c r="O77" s="127" t="e">
        <f ca="1">IF(AND('1 - 4 Hr Raw Data'!Q73="",'2 - 24 Hr Raw Data'!Q73=""),I77/$I$11,"")</f>
        <v>#REF!</v>
      </c>
      <c r="P77" s="128" t="e">
        <f>IF(AND('1 - 4 Hr Raw Data'!Q73="",'2 - 24 Hr Raw Data'!Q73=""),(E77/D77)*($S$4/1.042)*2,"")</f>
        <v>#DIV/0!</v>
      </c>
      <c r="Q77" s="127" t="e">
        <f>IF(AND('1 - 4 Hr Raw Data'!Q73="",'2 - 24 Hr Raw Data'!Q73=""),LOG(P77/S$6,2),"")</f>
        <v>#DIV/0!</v>
      </c>
      <c r="R77" s="129" t="e">
        <f ca="1">IF(AND('1 - 4 Hr Raw Data'!Q73="",'2 - 24 Hr Raw Data'!Q73=""),(P77/P$11)*100,"")</f>
        <v>#DIV/0!</v>
      </c>
      <c r="S77" s="129" t="e">
        <f ca="1">IF(AND('1 - 4 Hr Raw Data'!Q73="",'2 - 24 Hr Raw Data'!Q73=""),(P77-S$6)/(P$11-S$6)*100,"")</f>
        <v>#DIV/0!</v>
      </c>
      <c r="T77" s="144" t="e">
        <f ca="1">IF(AND('1 - 4 Hr Raw Data'!Q73="",'2 - 24 Hr Raw Data'!Q73=""),(Q77/Q$11)*100,"")</f>
        <v>#DIV/0!</v>
      </c>
      <c r="U77" s="253" t="e">
        <f ca="1">IF(R77&lt;20,"% RNC less than 20 %",IF(AND('1 - 4 Hr Raw Data'!Q73&lt;&gt;"",'2 - 24 Hr Raw Data'!Q73=""),"4 Hour: "&amp;'1 - 4 Hr Raw Data'!Q73,IF(AND('1 - 4 Hr Raw Data'!Q73="",'2 - 24 Hr Raw Data'!Q73&lt;&gt;""),"24 Hour: "&amp;'2 - 24 Hr Raw Data'!Q73,IF(AND('1 - 4 Hr Raw Data'!Q73="",'2 - 24 Hr Raw Data'!Q73=""),"","4 Hour: "&amp;'1 - 4 Hr Raw Data'!Q73&amp;"; 24 Hour: "&amp;'2 - 24 Hr Raw Data'!Q73))))</f>
        <v>#DIV/0!</v>
      </c>
      <c r="V77" s="16" t="b">
        <f t="shared" ref="V77:V107" ca="1" si="1">OR(ISNUMBER(SEARCH("well not plated",$U77)),ISNUMBER(SEARCH("well not analyzed",$U77)))</f>
        <v>0</v>
      </c>
    </row>
    <row r="78" spans="1:22" ht="14" x14ac:dyDescent="0.15">
      <c r="A78" s="291" t="str">
        <f>IF('2 - 24 Hr Raw Data'!O74="","",'2 - 24 Hr Raw Data'!O74)</f>
        <v/>
      </c>
      <c r="B78" s="197" t="str">
        <f>IF(A78="","",'3 - 4 Hr Calc Data'!B78)</f>
        <v/>
      </c>
      <c r="C78" s="249" t="str">
        <f>IF(A78="","",'2 - 24 Hr Raw Data'!P74)</f>
        <v/>
      </c>
      <c r="D78" s="142">
        <f>IF(AND('1 - 4 Hr Raw Data'!Q74="",'2 - 24 Hr Raw Data'!Q74=""),'2 - 24 Hr Raw Data'!B74,"")</f>
        <v>0</v>
      </c>
      <c r="E78" s="128">
        <f>IF(AND('1 - 4 Hr Raw Data'!Q74="",'2 - 24 Hr Raw Data'!Q74=""),'2 - 24 Hr Raw Data'!I74,"")</f>
        <v>0</v>
      </c>
      <c r="F78" s="126">
        <f>IF(AND('1 - 4 Hr Raw Data'!Q74="",'2 - 24 Hr Raw Data'!Q74=""),'2 - 24 Hr Raw Data'!J74,"")</f>
        <v>0</v>
      </c>
      <c r="G78" s="126">
        <f>IF(AND('1 - 4 Hr Raw Data'!Q74="",'2 - 24 Hr Raw Data'!Q74=""),'2 - 24 Hr Raw Data'!K74,"")</f>
        <v>0</v>
      </c>
      <c r="H78" s="127">
        <f>IF(AND('1 - 4 Hr Raw Data'!Q74="",'2 - 24 Hr Raw Data'!Q74=""),'2 - 24 Hr Raw Data'!L74,"")</f>
        <v>0</v>
      </c>
      <c r="I78" s="355">
        <f>IF(AND('1 - 4 Hr Raw Data'!Q74="",'2 - 24 Hr Raw Data'!Q74=""),'2 - 24 Hr Raw Data'!M74,"")</f>
        <v>0</v>
      </c>
      <c r="J78" s="184" t="e">
        <f>IF(AND('1 - 4 Hr Raw Data'!Q74="",'2 - 24 Hr Raw Data'!Q74=""),(F78/(E78))*100,"")</f>
        <v>#DIV/0!</v>
      </c>
      <c r="K78" s="127" t="e">
        <f ca="1">IF(AND('1 - 4 Hr Raw Data'!Q74="",'2 - 24 Hr Raw Data'!Q74=""),J78/$J$11,"")</f>
        <v>#DIV/0!</v>
      </c>
      <c r="L78" s="182" t="e">
        <f>IF(AND('1 - 4 Hr Raw Data'!Q74="",'2 - 24 Hr Raw Data'!Q74=""),(G78/(E78))*100,"")</f>
        <v>#DIV/0!</v>
      </c>
      <c r="M78" s="127" t="e">
        <f ca="1">IF(AND('1 - 4 Hr Raw Data'!Q74="",'2 - 24 Hr Raw Data'!Q74=""),L78/$L$11,"")</f>
        <v>#DIV/0!</v>
      </c>
      <c r="N78" s="184" t="e">
        <f ca="1">IF(AND('1 - 4 Hr Raw Data'!Q74="",'2 - 24 Hr Raw Data'!Q74=""),H78/$H$11,"")</f>
        <v>#REF!</v>
      </c>
      <c r="O78" s="127" t="e">
        <f ca="1">IF(AND('1 - 4 Hr Raw Data'!Q74="",'2 - 24 Hr Raw Data'!Q74=""),I78/$I$11,"")</f>
        <v>#REF!</v>
      </c>
      <c r="P78" s="128" t="e">
        <f>IF(AND('1 - 4 Hr Raw Data'!Q74="",'2 - 24 Hr Raw Data'!Q74=""),(E78/D78)*($S$4/1.042)*2,"")</f>
        <v>#DIV/0!</v>
      </c>
      <c r="Q78" s="127" t="e">
        <f>IF(AND('1 - 4 Hr Raw Data'!Q74="",'2 - 24 Hr Raw Data'!Q74=""),LOG(P78/S$6,2),"")</f>
        <v>#DIV/0!</v>
      </c>
      <c r="R78" s="129" t="e">
        <f ca="1">IF(AND('1 - 4 Hr Raw Data'!Q74="",'2 - 24 Hr Raw Data'!Q74=""),(P78/P$11)*100,"")</f>
        <v>#DIV/0!</v>
      </c>
      <c r="S78" s="129" t="e">
        <f ca="1">IF(AND('1 - 4 Hr Raw Data'!Q74="",'2 - 24 Hr Raw Data'!Q74=""),(P78-S$6)/(P$11-S$6)*100,"")</f>
        <v>#DIV/0!</v>
      </c>
      <c r="T78" s="144" t="e">
        <f ca="1">IF(AND('1 - 4 Hr Raw Data'!Q74="",'2 - 24 Hr Raw Data'!Q74=""),(Q78/Q$11)*100,"")</f>
        <v>#DIV/0!</v>
      </c>
      <c r="U78" s="253" t="e">
        <f ca="1">IF(R78&lt;20,"% RNC less than 20 %",IF(AND('1 - 4 Hr Raw Data'!Q74&lt;&gt;"",'2 - 24 Hr Raw Data'!Q74=""),"4 Hour: "&amp;'1 - 4 Hr Raw Data'!Q74,IF(AND('1 - 4 Hr Raw Data'!Q74="",'2 - 24 Hr Raw Data'!Q74&lt;&gt;""),"24 Hour: "&amp;'2 - 24 Hr Raw Data'!Q74,IF(AND('1 - 4 Hr Raw Data'!Q74="",'2 - 24 Hr Raw Data'!Q74=""),"","4 Hour: "&amp;'1 - 4 Hr Raw Data'!Q74&amp;"; 24 Hour: "&amp;'2 - 24 Hr Raw Data'!Q74))))</f>
        <v>#DIV/0!</v>
      </c>
      <c r="V78" s="16" t="b">
        <f t="shared" ca="1" si="1"/>
        <v>0</v>
      </c>
    </row>
    <row r="79" spans="1:22" ht="14" x14ac:dyDescent="0.15">
      <c r="A79" s="291" t="str">
        <f>IF('2 - 24 Hr Raw Data'!O75="","",'2 - 24 Hr Raw Data'!O75)</f>
        <v/>
      </c>
      <c r="B79" s="197" t="str">
        <f>IF(A79="","",'3 - 4 Hr Calc Data'!B79)</f>
        <v/>
      </c>
      <c r="C79" s="249" t="str">
        <f>IF(A79="","",'2 - 24 Hr Raw Data'!P75)</f>
        <v/>
      </c>
      <c r="D79" s="142">
        <f>IF(AND('1 - 4 Hr Raw Data'!Q75="",'2 - 24 Hr Raw Data'!Q75=""),'2 - 24 Hr Raw Data'!B75,"")</f>
        <v>0</v>
      </c>
      <c r="E79" s="128">
        <f>IF(AND('1 - 4 Hr Raw Data'!Q75="",'2 - 24 Hr Raw Data'!Q75=""),'2 - 24 Hr Raw Data'!I75,"")</f>
        <v>0</v>
      </c>
      <c r="F79" s="126">
        <f>IF(AND('1 - 4 Hr Raw Data'!Q75="",'2 - 24 Hr Raw Data'!Q75=""),'2 - 24 Hr Raw Data'!J75,"")</f>
        <v>0</v>
      </c>
      <c r="G79" s="126">
        <f>IF(AND('1 - 4 Hr Raw Data'!Q75="",'2 - 24 Hr Raw Data'!Q75=""),'2 - 24 Hr Raw Data'!K75,"")</f>
        <v>0</v>
      </c>
      <c r="H79" s="127">
        <f>IF(AND('1 - 4 Hr Raw Data'!Q75="",'2 - 24 Hr Raw Data'!Q75=""),'2 - 24 Hr Raw Data'!L75,"")</f>
        <v>0</v>
      </c>
      <c r="I79" s="355">
        <f>IF(AND('1 - 4 Hr Raw Data'!Q75="",'2 - 24 Hr Raw Data'!Q75=""),'2 - 24 Hr Raw Data'!M75,"")</f>
        <v>0</v>
      </c>
      <c r="J79" s="184" t="e">
        <f>IF(AND('1 - 4 Hr Raw Data'!Q75="",'2 - 24 Hr Raw Data'!Q75=""),(F79/(E79))*100,"")</f>
        <v>#DIV/0!</v>
      </c>
      <c r="K79" s="127" t="e">
        <f ca="1">IF(AND('1 - 4 Hr Raw Data'!Q75="",'2 - 24 Hr Raw Data'!Q75=""),J79/$J$11,"")</f>
        <v>#DIV/0!</v>
      </c>
      <c r="L79" s="182" t="e">
        <f>IF(AND('1 - 4 Hr Raw Data'!Q75="",'2 - 24 Hr Raw Data'!Q75=""),(G79/(E79))*100,"")</f>
        <v>#DIV/0!</v>
      </c>
      <c r="M79" s="127" t="e">
        <f ca="1">IF(AND('1 - 4 Hr Raw Data'!Q75="",'2 - 24 Hr Raw Data'!Q75=""),L79/$L$11,"")</f>
        <v>#DIV/0!</v>
      </c>
      <c r="N79" s="184" t="e">
        <f ca="1">IF(AND('1 - 4 Hr Raw Data'!Q75="",'2 - 24 Hr Raw Data'!Q75=""),H79/$H$11,"")</f>
        <v>#REF!</v>
      </c>
      <c r="O79" s="127" t="e">
        <f ca="1">IF(AND('1 - 4 Hr Raw Data'!Q75="",'2 - 24 Hr Raw Data'!Q75=""),I79/$I$11,"")</f>
        <v>#REF!</v>
      </c>
      <c r="P79" s="128" t="e">
        <f>IF(AND('1 - 4 Hr Raw Data'!Q75="",'2 - 24 Hr Raw Data'!Q75=""),(E79/D79)*($S$4/1.042)*2,"")</f>
        <v>#DIV/0!</v>
      </c>
      <c r="Q79" s="127" t="e">
        <f>IF(AND('1 - 4 Hr Raw Data'!Q75="",'2 - 24 Hr Raw Data'!Q75=""),LOG(P79/S$6,2),"")</f>
        <v>#DIV/0!</v>
      </c>
      <c r="R79" s="129" t="e">
        <f ca="1">IF(AND('1 - 4 Hr Raw Data'!Q75="",'2 - 24 Hr Raw Data'!Q75=""),(P79/P$11)*100,"")</f>
        <v>#DIV/0!</v>
      </c>
      <c r="S79" s="129" t="e">
        <f ca="1">IF(AND('1 - 4 Hr Raw Data'!Q75="",'2 - 24 Hr Raw Data'!Q75=""),(P79-S$6)/(P$11-S$6)*100,"")</f>
        <v>#DIV/0!</v>
      </c>
      <c r="T79" s="144" t="e">
        <f ca="1">IF(AND('1 - 4 Hr Raw Data'!Q75="",'2 - 24 Hr Raw Data'!Q75=""),(Q79/Q$11)*100,"")</f>
        <v>#DIV/0!</v>
      </c>
      <c r="U79" s="253" t="e">
        <f ca="1">IF(R79&lt;20,"% RNC less than 20 %",IF(AND('1 - 4 Hr Raw Data'!Q75&lt;&gt;"",'2 - 24 Hr Raw Data'!Q75=""),"4 Hour: "&amp;'1 - 4 Hr Raw Data'!Q75,IF(AND('1 - 4 Hr Raw Data'!Q75="",'2 - 24 Hr Raw Data'!Q75&lt;&gt;""),"24 Hour: "&amp;'2 - 24 Hr Raw Data'!Q75,IF(AND('1 - 4 Hr Raw Data'!Q75="",'2 - 24 Hr Raw Data'!Q75=""),"","4 Hour: "&amp;'1 - 4 Hr Raw Data'!Q75&amp;"; 24 Hour: "&amp;'2 - 24 Hr Raw Data'!Q75))))</f>
        <v>#DIV/0!</v>
      </c>
      <c r="V79" s="16" t="b">
        <f t="shared" ca="1" si="1"/>
        <v>0</v>
      </c>
    </row>
    <row r="80" spans="1:22" ht="14" x14ac:dyDescent="0.15">
      <c r="A80" s="291" t="str">
        <f>IF('2 - 24 Hr Raw Data'!O76="","",'2 - 24 Hr Raw Data'!O76)</f>
        <v/>
      </c>
      <c r="B80" s="197" t="str">
        <f>IF(A80="","",'3 - 4 Hr Calc Data'!B80)</f>
        <v/>
      </c>
      <c r="C80" s="249" t="str">
        <f>IF(A80="","",'2 - 24 Hr Raw Data'!P76)</f>
        <v/>
      </c>
      <c r="D80" s="142">
        <f>IF(AND('1 - 4 Hr Raw Data'!Q76="",'2 - 24 Hr Raw Data'!Q76=""),'2 - 24 Hr Raw Data'!B76,"")</f>
        <v>0</v>
      </c>
      <c r="E80" s="128">
        <f>IF(AND('1 - 4 Hr Raw Data'!Q76="",'2 - 24 Hr Raw Data'!Q76=""),'2 - 24 Hr Raw Data'!I76,"")</f>
        <v>0</v>
      </c>
      <c r="F80" s="126">
        <f>IF(AND('1 - 4 Hr Raw Data'!Q76="",'2 - 24 Hr Raw Data'!Q76=""),'2 - 24 Hr Raw Data'!J76,"")</f>
        <v>0</v>
      </c>
      <c r="G80" s="126">
        <f>IF(AND('1 - 4 Hr Raw Data'!Q76="",'2 - 24 Hr Raw Data'!Q76=""),'2 - 24 Hr Raw Data'!K76,"")</f>
        <v>0</v>
      </c>
      <c r="H80" s="127">
        <f>IF(AND('1 - 4 Hr Raw Data'!Q76="",'2 - 24 Hr Raw Data'!Q76=""),'2 - 24 Hr Raw Data'!L76,"")</f>
        <v>0</v>
      </c>
      <c r="I80" s="355">
        <f>IF(AND('1 - 4 Hr Raw Data'!Q76="",'2 - 24 Hr Raw Data'!Q76=""),'2 - 24 Hr Raw Data'!M76,"")</f>
        <v>0</v>
      </c>
      <c r="J80" s="184" t="e">
        <f>IF(AND('1 - 4 Hr Raw Data'!Q76="",'2 - 24 Hr Raw Data'!Q76=""),(F80/(E80))*100,"")</f>
        <v>#DIV/0!</v>
      </c>
      <c r="K80" s="127" t="e">
        <f ca="1">IF(AND('1 - 4 Hr Raw Data'!Q76="",'2 - 24 Hr Raw Data'!Q76=""),J80/$J$11,"")</f>
        <v>#DIV/0!</v>
      </c>
      <c r="L80" s="182" t="e">
        <f>IF(AND('1 - 4 Hr Raw Data'!Q76="",'2 - 24 Hr Raw Data'!Q76=""),(G80/(E80))*100,"")</f>
        <v>#DIV/0!</v>
      </c>
      <c r="M80" s="127" t="e">
        <f ca="1">IF(AND('1 - 4 Hr Raw Data'!Q76="",'2 - 24 Hr Raw Data'!Q76=""),L80/$L$11,"")</f>
        <v>#DIV/0!</v>
      </c>
      <c r="N80" s="184" t="e">
        <f ca="1">IF(AND('1 - 4 Hr Raw Data'!Q76="",'2 - 24 Hr Raw Data'!Q76=""),H80/$H$11,"")</f>
        <v>#REF!</v>
      </c>
      <c r="O80" s="127" t="e">
        <f ca="1">IF(AND('1 - 4 Hr Raw Data'!Q76="",'2 - 24 Hr Raw Data'!Q76=""),I80/$I$11,"")</f>
        <v>#REF!</v>
      </c>
      <c r="P80" s="128" t="e">
        <f>IF(AND('1 - 4 Hr Raw Data'!Q76="",'2 - 24 Hr Raw Data'!Q76=""),(E80/D80)*($S$4/1.042)*2,"")</f>
        <v>#DIV/0!</v>
      </c>
      <c r="Q80" s="127" t="e">
        <f>IF(AND('1 - 4 Hr Raw Data'!Q76="",'2 - 24 Hr Raw Data'!Q76=""),LOG(P80/S$6,2),"")</f>
        <v>#DIV/0!</v>
      </c>
      <c r="R80" s="129" t="e">
        <f ca="1">IF(AND('1 - 4 Hr Raw Data'!Q76="",'2 - 24 Hr Raw Data'!Q76=""),(P80/P$11)*100,"")</f>
        <v>#DIV/0!</v>
      </c>
      <c r="S80" s="129" t="e">
        <f ca="1">IF(AND('1 - 4 Hr Raw Data'!Q76="",'2 - 24 Hr Raw Data'!Q76=""),(P80-S$6)/(P$11-S$6)*100,"")</f>
        <v>#DIV/0!</v>
      </c>
      <c r="T80" s="144" t="e">
        <f ca="1">IF(AND('1 - 4 Hr Raw Data'!Q76="",'2 - 24 Hr Raw Data'!Q76=""),(Q80/Q$11)*100,"")</f>
        <v>#DIV/0!</v>
      </c>
      <c r="U80" s="253" t="e">
        <f ca="1">IF(R80&lt;20,"% RNC less than 20 %",IF(AND('1 - 4 Hr Raw Data'!Q76&lt;&gt;"",'2 - 24 Hr Raw Data'!Q76=""),"4 Hour: "&amp;'1 - 4 Hr Raw Data'!Q76,IF(AND('1 - 4 Hr Raw Data'!Q76="",'2 - 24 Hr Raw Data'!Q76&lt;&gt;""),"24 Hour: "&amp;'2 - 24 Hr Raw Data'!Q76,IF(AND('1 - 4 Hr Raw Data'!Q76="",'2 - 24 Hr Raw Data'!Q76=""),"","4 Hour: "&amp;'1 - 4 Hr Raw Data'!Q76&amp;"; 24 Hour: "&amp;'2 - 24 Hr Raw Data'!Q76))))</f>
        <v>#DIV/0!</v>
      </c>
      <c r="V80" s="16" t="b">
        <f t="shared" ca="1" si="1"/>
        <v>0</v>
      </c>
    </row>
    <row r="81" spans="1:22" ht="14" x14ac:dyDescent="0.15">
      <c r="A81" s="291" t="str">
        <f>IF('2 - 24 Hr Raw Data'!O77="","",'2 - 24 Hr Raw Data'!O77)</f>
        <v/>
      </c>
      <c r="B81" s="197" t="str">
        <f>IF(A81="","",'3 - 4 Hr Calc Data'!B81)</f>
        <v/>
      </c>
      <c r="C81" s="249" t="str">
        <f>IF(A81="","",'2 - 24 Hr Raw Data'!P77)</f>
        <v/>
      </c>
      <c r="D81" s="142">
        <f>IF(AND('1 - 4 Hr Raw Data'!Q77="",'2 - 24 Hr Raw Data'!Q77=""),'2 - 24 Hr Raw Data'!B77,"")</f>
        <v>0</v>
      </c>
      <c r="E81" s="128">
        <f>IF(AND('1 - 4 Hr Raw Data'!Q77="",'2 - 24 Hr Raw Data'!Q77=""),'2 - 24 Hr Raw Data'!I77,"")</f>
        <v>0</v>
      </c>
      <c r="F81" s="126">
        <f>IF(AND('1 - 4 Hr Raw Data'!Q77="",'2 - 24 Hr Raw Data'!Q77=""),'2 - 24 Hr Raw Data'!J77,"")</f>
        <v>0</v>
      </c>
      <c r="G81" s="126">
        <f>IF(AND('1 - 4 Hr Raw Data'!Q77="",'2 - 24 Hr Raw Data'!Q77=""),'2 - 24 Hr Raw Data'!K77,"")</f>
        <v>0</v>
      </c>
      <c r="H81" s="127">
        <f>IF(AND('1 - 4 Hr Raw Data'!Q77="",'2 - 24 Hr Raw Data'!Q77=""),'2 - 24 Hr Raw Data'!L77,"")</f>
        <v>0</v>
      </c>
      <c r="I81" s="355">
        <f>IF(AND('1 - 4 Hr Raw Data'!Q77="",'2 - 24 Hr Raw Data'!Q77=""),'2 - 24 Hr Raw Data'!M77,"")</f>
        <v>0</v>
      </c>
      <c r="J81" s="184" t="e">
        <f>IF(AND('1 - 4 Hr Raw Data'!Q77="",'2 - 24 Hr Raw Data'!Q77=""),(F81/(E81))*100,"")</f>
        <v>#DIV/0!</v>
      </c>
      <c r="K81" s="127" t="e">
        <f ca="1">IF(AND('1 - 4 Hr Raw Data'!Q77="",'2 - 24 Hr Raw Data'!Q77=""),J81/$J$11,"")</f>
        <v>#DIV/0!</v>
      </c>
      <c r="L81" s="182" t="e">
        <f>IF(AND('1 - 4 Hr Raw Data'!Q77="",'2 - 24 Hr Raw Data'!Q77=""),(G81/(E81))*100,"")</f>
        <v>#DIV/0!</v>
      </c>
      <c r="M81" s="127" t="e">
        <f ca="1">IF(AND('1 - 4 Hr Raw Data'!Q77="",'2 - 24 Hr Raw Data'!Q77=""),L81/$L$11,"")</f>
        <v>#DIV/0!</v>
      </c>
      <c r="N81" s="184" t="e">
        <f ca="1">IF(AND('1 - 4 Hr Raw Data'!Q77="",'2 - 24 Hr Raw Data'!Q77=""),H81/$H$11,"")</f>
        <v>#REF!</v>
      </c>
      <c r="O81" s="127" t="e">
        <f ca="1">IF(AND('1 - 4 Hr Raw Data'!Q77="",'2 - 24 Hr Raw Data'!Q77=""),I81/$I$11,"")</f>
        <v>#REF!</v>
      </c>
      <c r="P81" s="128" t="e">
        <f>IF(AND('1 - 4 Hr Raw Data'!Q77="",'2 - 24 Hr Raw Data'!Q77=""),(E81/D81)*($S$4/1.042)*2,"")</f>
        <v>#DIV/0!</v>
      </c>
      <c r="Q81" s="127" t="e">
        <f>IF(AND('1 - 4 Hr Raw Data'!Q77="",'2 - 24 Hr Raw Data'!Q77=""),LOG(P81/S$6,2),"")</f>
        <v>#DIV/0!</v>
      </c>
      <c r="R81" s="129" t="e">
        <f ca="1">IF(AND('1 - 4 Hr Raw Data'!Q77="",'2 - 24 Hr Raw Data'!Q77=""),(P81/P$11)*100,"")</f>
        <v>#DIV/0!</v>
      </c>
      <c r="S81" s="129" t="e">
        <f ca="1">IF(AND('1 - 4 Hr Raw Data'!Q77="",'2 - 24 Hr Raw Data'!Q77=""),(P81-S$6)/(P$11-S$6)*100,"")</f>
        <v>#DIV/0!</v>
      </c>
      <c r="T81" s="144" t="e">
        <f ca="1">IF(AND('1 - 4 Hr Raw Data'!Q77="",'2 - 24 Hr Raw Data'!Q77=""),(Q81/Q$11)*100,"")</f>
        <v>#DIV/0!</v>
      </c>
      <c r="U81" s="253" t="e">
        <f ca="1">IF(R81&lt;20,"% RNC less than 20 %",IF(AND('1 - 4 Hr Raw Data'!Q77&lt;&gt;"",'2 - 24 Hr Raw Data'!Q77=""),"4 Hour: "&amp;'1 - 4 Hr Raw Data'!Q77,IF(AND('1 - 4 Hr Raw Data'!Q77="",'2 - 24 Hr Raw Data'!Q77&lt;&gt;""),"24 Hour: "&amp;'2 - 24 Hr Raw Data'!Q77,IF(AND('1 - 4 Hr Raw Data'!Q77="",'2 - 24 Hr Raw Data'!Q77=""),"","4 Hour: "&amp;'1 - 4 Hr Raw Data'!Q77&amp;"; 24 Hour: "&amp;'2 - 24 Hr Raw Data'!Q77))))</f>
        <v>#DIV/0!</v>
      </c>
      <c r="V81" s="16" t="b">
        <f t="shared" ca="1" si="1"/>
        <v>0</v>
      </c>
    </row>
    <row r="82" spans="1:22" ht="14" x14ac:dyDescent="0.15">
      <c r="A82" s="291" t="str">
        <f>IF('2 - 24 Hr Raw Data'!O78="","",'2 - 24 Hr Raw Data'!O78)</f>
        <v/>
      </c>
      <c r="B82" s="197" t="str">
        <f>IF(A82="","",'3 - 4 Hr Calc Data'!B82)</f>
        <v/>
      </c>
      <c r="C82" s="249" t="str">
        <f>IF(A82="","",'2 - 24 Hr Raw Data'!P78)</f>
        <v/>
      </c>
      <c r="D82" s="142">
        <f>IF(AND('1 - 4 Hr Raw Data'!Q78="",'2 - 24 Hr Raw Data'!Q78=""),'2 - 24 Hr Raw Data'!B78,"")</f>
        <v>0</v>
      </c>
      <c r="E82" s="128">
        <f>IF(AND('1 - 4 Hr Raw Data'!Q78="",'2 - 24 Hr Raw Data'!Q78=""),'2 - 24 Hr Raw Data'!I78,"")</f>
        <v>0</v>
      </c>
      <c r="F82" s="126">
        <f>IF(AND('1 - 4 Hr Raw Data'!Q78="",'2 - 24 Hr Raw Data'!Q78=""),'2 - 24 Hr Raw Data'!J78,"")</f>
        <v>0</v>
      </c>
      <c r="G82" s="126">
        <f>IF(AND('1 - 4 Hr Raw Data'!Q78="",'2 - 24 Hr Raw Data'!Q78=""),'2 - 24 Hr Raw Data'!K78,"")</f>
        <v>0</v>
      </c>
      <c r="H82" s="127">
        <f>IF(AND('1 - 4 Hr Raw Data'!Q78="",'2 - 24 Hr Raw Data'!Q78=""),'2 - 24 Hr Raw Data'!L78,"")</f>
        <v>0</v>
      </c>
      <c r="I82" s="355">
        <f>IF(AND('1 - 4 Hr Raw Data'!Q78="",'2 - 24 Hr Raw Data'!Q78=""),'2 - 24 Hr Raw Data'!M78,"")</f>
        <v>0</v>
      </c>
      <c r="J82" s="184" t="e">
        <f>IF(AND('1 - 4 Hr Raw Data'!Q78="",'2 - 24 Hr Raw Data'!Q78=""),(F82/(E82))*100,"")</f>
        <v>#DIV/0!</v>
      </c>
      <c r="K82" s="127" t="e">
        <f ca="1">IF(AND('1 - 4 Hr Raw Data'!Q78="",'2 - 24 Hr Raw Data'!Q78=""),J82/$J$11,"")</f>
        <v>#DIV/0!</v>
      </c>
      <c r="L82" s="182" t="e">
        <f>IF(AND('1 - 4 Hr Raw Data'!Q78="",'2 - 24 Hr Raw Data'!Q78=""),(G82/(E82))*100,"")</f>
        <v>#DIV/0!</v>
      </c>
      <c r="M82" s="127" t="e">
        <f ca="1">IF(AND('1 - 4 Hr Raw Data'!Q78="",'2 - 24 Hr Raw Data'!Q78=""),L82/$L$11,"")</f>
        <v>#DIV/0!</v>
      </c>
      <c r="N82" s="184" t="e">
        <f ca="1">IF(AND('1 - 4 Hr Raw Data'!Q78="",'2 - 24 Hr Raw Data'!Q78=""),H82/$H$11,"")</f>
        <v>#REF!</v>
      </c>
      <c r="O82" s="127" t="e">
        <f ca="1">IF(AND('1 - 4 Hr Raw Data'!Q78="",'2 - 24 Hr Raw Data'!Q78=""),I82/$I$11,"")</f>
        <v>#REF!</v>
      </c>
      <c r="P82" s="128" t="e">
        <f>IF(AND('1 - 4 Hr Raw Data'!Q78="",'2 - 24 Hr Raw Data'!Q78=""),(E82/D82)*($S$4/1.042)*2,"")</f>
        <v>#DIV/0!</v>
      </c>
      <c r="Q82" s="127" t="e">
        <f>IF(AND('1 - 4 Hr Raw Data'!Q78="",'2 - 24 Hr Raw Data'!Q78=""),LOG(P82/S$6,2),"")</f>
        <v>#DIV/0!</v>
      </c>
      <c r="R82" s="129" t="e">
        <f ca="1">IF(AND('1 - 4 Hr Raw Data'!Q78="",'2 - 24 Hr Raw Data'!Q78=""),(P82/P$11)*100,"")</f>
        <v>#DIV/0!</v>
      </c>
      <c r="S82" s="129" t="e">
        <f ca="1">IF(AND('1 - 4 Hr Raw Data'!Q78="",'2 - 24 Hr Raw Data'!Q78=""),(P82-S$6)/(P$11-S$6)*100,"")</f>
        <v>#DIV/0!</v>
      </c>
      <c r="T82" s="144" t="e">
        <f ca="1">IF(AND('1 - 4 Hr Raw Data'!Q78="",'2 - 24 Hr Raw Data'!Q78=""),(Q82/Q$11)*100,"")</f>
        <v>#DIV/0!</v>
      </c>
      <c r="U82" s="253" t="e">
        <f ca="1">IF(R82&lt;20,"% RNC less than 20 %",IF(AND('1 - 4 Hr Raw Data'!Q78&lt;&gt;"",'2 - 24 Hr Raw Data'!Q78=""),"4 Hour: "&amp;'1 - 4 Hr Raw Data'!Q78,IF(AND('1 - 4 Hr Raw Data'!Q78="",'2 - 24 Hr Raw Data'!Q78&lt;&gt;""),"24 Hour: "&amp;'2 - 24 Hr Raw Data'!Q78,IF(AND('1 - 4 Hr Raw Data'!Q78="",'2 - 24 Hr Raw Data'!Q78=""),"","4 Hour: "&amp;'1 - 4 Hr Raw Data'!Q78&amp;"; 24 Hour: "&amp;'2 - 24 Hr Raw Data'!Q78))))</f>
        <v>#DIV/0!</v>
      </c>
      <c r="V82" s="16" t="b">
        <f t="shared" ca="1" si="1"/>
        <v>0</v>
      </c>
    </row>
    <row r="83" spans="1:22" ht="14" x14ac:dyDescent="0.15">
      <c r="A83" s="291" t="str">
        <f>IF('2 - 24 Hr Raw Data'!O79="","",'2 - 24 Hr Raw Data'!O79)</f>
        <v/>
      </c>
      <c r="B83" s="197" t="str">
        <f>IF(A83="","",'3 - 4 Hr Calc Data'!B83)</f>
        <v/>
      </c>
      <c r="C83" s="249" t="str">
        <f>IF(A83="","",'2 - 24 Hr Raw Data'!P79)</f>
        <v/>
      </c>
      <c r="D83" s="142">
        <f>IF(AND('1 - 4 Hr Raw Data'!Q79="",'2 - 24 Hr Raw Data'!Q79=""),'2 - 24 Hr Raw Data'!B79,"")</f>
        <v>0</v>
      </c>
      <c r="E83" s="128">
        <f>IF(AND('1 - 4 Hr Raw Data'!Q79="",'2 - 24 Hr Raw Data'!Q79=""),'2 - 24 Hr Raw Data'!I79,"")</f>
        <v>0</v>
      </c>
      <c r="F83" s="126">
        <f>IF(AND('1 - 4 Hr Raw Data'!Q79="",'2 - 24 Hr Raw Data'!Q79=""),'2 - 24 Hr Raw Data'!J79,"")</f>
        <v>0</v>
      </c>
      <c r="G83" s="126">
        <f>IF(AND('1 - 4 Hr Raw Data'!Q79="",'2 - 24 Hr Raw Data'!Q79=""),'2 - 24 Hr Raw Data'!K79,"")</f>
        <v>0</v>
      </c>
      <c r="H83" s="127">
        <f>IF(AND('1 - 4 Hr Raw Data'!Q79="",'2 - 24 Hr Raw Data'!Q79=""),'2 - 24 Hr Raw Data'!L79,"")</f>
        <v>0</v>
      </c>
      <c r="I83" s="355">
        <f>IF(AND('1 - 4 Hr Raw Data'!Q79="",'2 - 24 Hr Raw Data'!Q79=""),'2 - 24 Hr Raw Data'!M79,"")</f>
        <v>0</v>
      </c>
      <c r="J83" s="184" t="e">
        <f>IF(AND('1 - 4 Hr Raw Data'!Q79="",'2 - 24 Hr Raw Data'!Q79=""),(F83/(E83))*100,"")</f>
        <v>#DIV/0!</v>
      </c>
      <c r="K83" s="127" t="e">
        <f ca="1">IF(AND('1 - 4 Hr Raw Data'!Q79="",'2 - 24 Hr Raw Data'!Q79=""),J83/$J$11,"")</f>
        <v>#DIV/0!</v>
      </c>
      <c r="L83" s="182" t="e">
        <f>IF(AND('1 - 4 Hr Raw Data'!Q79="",'2 - 24 Hr Raw Data'!Q79=""),(G83/(E83))*100,"")</f>
        <v>#DIV/0!</v>
      </c>
      <c r="M83" s="127" t="e">
        <f ca="1">IF(AND('1 - 4 Hr Raw Data'!Q79="",'2 - 24 Hr Raw Data'!Q79=""),L83/$L$11,"")</f>
        <v>#DIV/0!</v>
      </c>
      <c r="N83" s="184" t="e">
        <f ca="1">IF(AND('1 - 4 Hr Raw Data'!Q79="",'2 - 24 Hr Raw Data'!Q79=""),H83/$H$11,"")</f>
        <v>#REF!</v>
      </c>
      <c r="O83" s="127" t="e">
        <f ca="1">IF(AND('1 - 4 Hr Raw Data'!Q79="",'2 - 24 Hr Raw Data'!Q79=""),I83/$I$11,"")</f>
        <v>#REF!</v>
      </c>
      <c r="P83" s="128" t="e">
        <f>IF(AND('1 - 4 Hr Raw Data'!Q79="",'2 - 24 Hr Raw Data'!Q79=""),(E83/D83)*($S$4/1.042)*2,"")</f>
        <v>#DIV/0!</v>
      </c>
      <c r="Q83" s="127" t="e">
        <f>IF(AND('1 - 4 Hr Raw Data'!Q79="",'2 - 24 Hr Raw Data'!Q79=""),LOG(P83/S$6,2),"")</f>
        <v>#DIV/0!</v>
      </c>
      <c r="R83" s="129" t="e">
        <f ca="1">IF(AND('1 - 4 Hr Raw Data'!Q79="",'2 - 24 Hr Raw Data'!Q79=""),(P83/P$11)*100,"")</f>
        <v>#DIV/0!</v>
      </c>
      <c r="S83" s="129" t="e">
        <f ca="1">IF(AND('1 - 4 Hr Raw Data'!Q79="",'2 - 24 Hr Raw Data'!Q79=""),(P83-S$6)/(P$11-S$6)*100,"")</f>
        <v>#DIV/0!</v>
      </c>
      <c r="T83" s="144" t="e">
        <f ca="1">IF(AND('1 - 4 Hr Raw Data'!Q79="",'2 - 24 Hr Raw Data'!Q79=""),(Q83/Q$11)*100,"")</f>
        <v>#DIV/0!</v>
      </c>
      <c r="U83" s="253" t="e">
        <f ca="1">IF(R83&lt;20,"% RNC less than 20 %",IF(AND('1 - 4 Hr Raw Data'!Q79&lt;&gt;"",'2 - 24 Hr Raw Data'!Q79=""),"4 Hour: "&amp;'1 - 4 Hr Raw Data'!Q79,IF(AND('1 - 4 Hr Raw Data'!Q79="",'2 - 24 Hr Raw Data'!Q79&lt;&gt;""),"24 Hour: "&amp;'2 - 24 Hr Raw Data'!Q79,IF(AND('1 - 4 Hr Raw Data'!Q79="",'2 - 24 Hr Raw Data'!Q79=""),"","4 Hour: "&amp;'1 - 4 Hr Raw Data'!Q79&amp;"; 24 Hour: "&amp;'2 - 24 Hr Raw Data'!Q79))))</f>
        <v>#DIV/0!</v>
      </c>
      <c r="V83" s="16" t="b">
        <f t="shared" ca="1" si="1"/>
        <v>0</v>
      </c>
    </row>
    <row r="84" spans="1:22" ht="14" x14ac:dyDescent="0.15">
      <c r="A84" s="291" t="str">
        <f>IF('2 - 24 Hr Raw Data'!O80="","",'2 - 24 Hr Raw Data'!O80)</f>
        <v/>
      </c>
      <c r="B84" s="197" t="str">
        <f>IF(A84="","",'3 - 4 Hr Calc Data'!B84)</f>
        <v/>
      </c>
      <c r="C84" s="249" t="str">
        <f>IF(A84="","",'2 - 24 Hr Raw Data'!P80)</f>
        <v/>
      </c>
      <c r="D84" s="142">
        <f>IF(AND('1 - 4 Hr Raw Data'!Q80="",'2 - 24 Hr Raw Data'!Q80=""),'2 - 24 Hr Raw Data'!B80,"")</f>
        <v>0</v>
      </c>
      <c r="E84" s="128">
        <f>IF(AND('1 - 4 Hr Raw Data'!Q80="",'2 - 24 Hr Raw Data'!Q80=""),'2 - 24 Hr Raw Data'!I80,"")</f>
        <v>0</v>
      </c>
      <c r="F84" s="126">
        <f>IF(AND('1 - 4 Hr Raw Data'!Q80="",'2 - 24 Hr Raw Data'!Q80=""),'2 - 24 Hr Raw Data'!J80,"")</f>
        <v>0</v>
      </c>
      <c r="G84" s="126">
        <f>IF(AND('1 - 4 Hr Raw Data'!Q80="",'2 - 24 Hr Raw Data'!Q80=""),'2 - 24 Hr Raw Data'!K80,"")</f>
        <v>0</v>
      </c>
      <c r="H84" s="127">
        <f>IF(AND('1 - 4 Hr Raw Data'!Q80="",'2 - 24 Hr Raw Data'!Q80=""),'2 - 24 Hr Raw Data'!L80,"")</f>
        <v>0</v>
      </c>
      <c r="I84" s="355">
        <f>IF(AND('1 - 4 Hr Raw Data'!Q80="",'2 - 24 Hr Raw Data'!Q80=""),'2 - 24 Hr Raw Data'!M80,"")</f>
        <v>0</v>
      </c>
      <c r="J84" s="184" t="e">
        <f>IF(AND('1 - 4 Hr Raw Data'!Q80="",'2 - 24 Hr Raw Data'!Q80=""),(F84/(E84))*100,"")</f>
        <v>#DIV/0!</v>
      </c>
      <c r="K84" s="127" t="e">
        <f ca="1">IF(AND('1 - 4 Hr Raw Data'!Q80="",'2 - 24 Hr Raw Data'!Q80=""),J84/$J$11,"")</f>
        <v>#DIV/0!</v>
      </c>
      <c r="L84" s="182" t="e">
        <f>IF(AND('1 - 4 Hr Raw Data'!Q80="",'2 - 24 Hr Raw Data'!Q80=""),(G84/(E84))*100,"")</f>
        <v>#DIV/0!</v>
      </c>
      <c r="M84" s="127" t="e">
        <f ca="1">IF(AND('1 - 4 Hr Raw Data'!Q80="",'2 - 24 Hr Raw Data'!Q80=""),L84/$L$11,"")</f>
        <v>#DIV/0!</v>
      </c>
      <c r="N84" s="184" t="e">
        <f ca="1">IF(AND('1 - 4 Hr Raw Data'!Q80="",'2 - 24 Hr Raw Data'!Q80=""),H84/$H$11,"")</f>
        <v>#REF!</v>
      </c>
      <c r="O84" s="127" t="e">
        <f ca="1">IF(AND('1 - 4 Hr Raw Data'!Q80="",'2 - 24 Hr Raw Data'!Q80=""),I84/$I$11,"")</f>
        <v>#REF!</v>
      </c>
      <c r="P84" s="128" t="e">
        <f>IF(AND('1 - 4 Hr Raw Data'!Q80="",'2 - 24 Hr Raw Data'!Q80=""),(E84/D84)*($S$4/1.042)*2,"")</f>
        <v>#DIV/0!</v>
      </c>
      <c r="Q84" s="127" t="e">
        <f>IF(AND('1 - 4 Hr Raw Data'!Q80="",'2 - 24 Hr Raw Data'!Q80=""),LOG(P84/S$6,2),"")</f>
        <v>#DIV/0!</v>
      </c>
      <c r="R84" s="129" t="e">
        <f ca="1">IF(AND('1 - 4 Hr Raw Data'!Q80="",'2 - 24 Hr Raw Data'!Q80=""),(P84/P$11)*100,"")</f>
        <v>#DIV/0!</v>
      </c>
      <c r="S84" s="129" t="e">
        <f ca="1">IF(AND('1 - 4 Hr Raw Data'!Q80="",'2 - 24 Hr Raw Data'!Q80=""),(P84-S$6)/(P$11-S$6)*100,"")</f>
        <v>#DIV/0!</v>
      </c>
      <c r="T84" s="144" t="e">
        <f ca="1">IF(AND('1 - 4 Hr Raw Data'!Q80="",'2 - 24 Hr Raw Data'!Q80=""),(Q84/Q$11)*100,"")</f>
        <v>#DIV/0!</v>
      </c>
      <c r="U84" s="253" t="e">
        <f ca="1">IF(R84&lt;20,"% RNC less than 20 %",IF(AND('1 - 4 Hr Raw Data'!Q80&lt;&gt;"",'2 - 24 Hr Raw Data'!Q80=""),"4 Hour: "&amp;'1 - 4 Hr Raw Data'!Q80,IF(AND('1 - 4 Hr Raw Data'!Q80="",'2 - 24 Hr Raw Data'!Q80&lt;&gt;""),"24 Hour: "&amp;'2 - 24 Hr Raw Data'!Q80,IF(AND('1 - 4 Hr Raw Data'!Q80="",'2 - 24 Hr Raw Data'!Q80=""),"","4 Hour: "&amp;'1 - 4 Hr Raw Data'!Q80&amp;"; 24 Hour: "&amp;'2 - 24 Hr Raw Data'!Q80))))</f>
        <v>#DIV/0!</v>
      </c>
      <c r="V84" s="16" t="b">
        <f t="shared" ca="1" si="1"/>
        <v>0</v>
      </c>
    </row>
    <row r="85" spans="1:22" ht="14" x14ac:dyDescent="0.15">
      <c r="A85" s="291" t="str">
        <f>IF('2 - 24 Hr Raw Data'!O81="","",'2 - 24 Hr Raw Data'!O81)</f>
        <v/>
      </c>
      <c r="B85" s="197" t="str">
        <f>IF(A85="","",'3 - 4 Hr Calc Data'!B85)</f>
        <v/>
      </c>
      <c r="C85" s="249" t="str">
        <f>IF(A85="","",'2 - 24 Hr Raw Data'!P81)</f>
        <v/>
      </c>
      <c r="D85" s="142">
        <f>IF(AND('1 - 4 Hr Raw Data'!Q81="",'2 - 24 Hr Raw Data'!Q81=""),'2 - 24 Hr Raw Data'!B81,"")</f>
        <v>0</v>
      </c>
      <c r="E85" s="128">
        <f>IF(AND('1 - 4 Hr Raw Data'!Q81="",'2 - 24 Hr Raw Data'!Q81=""),'2 - 24 Hr Raw Data'!I81,"")</f>
        <v>0</v>
      </c>
      <c r="F85" s="126">
        <f>IF(AND('1 - 4 Hr Raw Data'!Q81="",'2 - 24 Hr Raw Data'!Q81=""),'2 - 24 Hr Raw Data'!J81,"")</f>
        <v>0</v>
      </c>
      <c r="G85" s="126">
        <f>IF(AND('1 - 4 Hr Raw Data'!Q81="",'2 - 24 Hr Raw Data'!Q81=""),'2 - 24 Hr Raw Data'!K81,"")</f>
        <v>0</v>
      </c>
      <c r="H85" s="127">
        <f>IF(AND('1 - 4 Hr Raw Data'!Q81="",'2 - 24 Hr Raw Data'!Q81=""),'2 - 24 Hr Raw Data'!L81,"")</f>
        <v>0</v>
      </c>
      <c r="I85" s="355">
        <f>IF(AND('1 - 4 Hr Raw Data'!Q81="",'2 - 24 Hr Raw Data'!Q81=""),'2 - 24 Hr Raw Data'!M81,"")</f>
        <v>0</v>
      </c>
      <c r="J85" s="184" t="e">
        <f>IF(AND('1 - 4 Hr Raw Data'!Q81="",'2 - 24 Hr Raw Data'!Q81=""),(F85/(E85))*100,"")</f>
        <v>#DIV/0!</v>
      </c>
      <c r="K85" s="127" t="e">
        <f ca="1">IF(AND('1 - 4 Hr Raw Data'!Q81="",'2 - 24 Hr Raw Data'!Q81=""),J85/$J$11,"")</f>
        <v>#DIV/0!</v>
      </c>
      <c r="L85" s="182" t="e">
        <f>IF(AND('1 - 4 Hr Raw Data'!Q81="",'2 - 24 Hr Raw Data'!Q81=""),(G85/(E85))*100,"")</f>
        <v>#DIV/0!</v>
      </c>
      <c r="M85" s="127" t="e">
        <f ca="1">IF(AND('1 - 4 Hr Raw Data'!Q81="",'2 - 24 Hr Raw Data'!Q81=""),L85/$L$11,"")</f>
        <v>#DIV/0!</v>
      </c>
      <c r="N85" s="184" t="e">
        <f ca="1">IF(AND('1 - 4 Hr Raw Data'!Q81="",'2 - 24 Hr Raw Data'!Q81=""),H85/$H$11,"")</f>
        <v>#REF!</v>
      </c>
      <c r="O85" s="127" t="e">
        <f ca="1">IF(AND('1 - 4 Hr Raw Data'!Q81="",'2 - 24 Hr Raw Data'!Q81=""),I85/$I$11,"")</f>
        <v>#REF!</v>
      </c>
      <c r="P85" s="128" t="e">
        <f>IF(AND('1 - 4 Hr Raw Data'!Q81="",'2 - 24 Hr Raw Data'!Q81=""),(E85/D85)*($S$4/1.042)*2,"")</f>
        <v>#DIV/0!</v>
      </c>
      <c r="Q85" s="127" t="e">
        <f>IF(AND('1 - 4 Hr Raw Data'!Q81="",'2 - 24 Hr Raw Data'!Q81=""),LOG(P85/S$6,2),"")</f>
        <v>#DIV/0!</v>
      </c>
      <c r="R85" s="129" t="e">
        <f ca="1">IF(AND('1 - 4 Hr Raw Data'!Q81="",'2 - 24 Hr Raw Data'!Q81=""),(P85/P$11)*100,"")</f>
        <v>#DIV/0!</v>
      </c>
      <c r="S85" s="129" t="e">
        <f ca="1">IF(AND('1 - 4 Hr Raw Data'!Q81="",'2 - 24 Hr Raw Data'!Q81=""),(P85-S$6)/(P$11-S$6)*100,"")</f>
        <v>#DIV/0!</v>
      </c>
      <c r="T85" s="144" t="e">
        <f ca="1">IF(AND('1 - 4 Hr Raw Data'!Q81="",'2 - 24 Hr Raw Data'!Q81=""),(Q85/Q$11)*100,"")</f>
        <v>#DIV/0!</v>
      </c>
      <c r="U85" s="253" t="e">
        <f ca="1">IF(R85&lt;20,"% RNC less than 20 %",IF(AND('1 - 4 Hr Raw Data'!Q81&lt;&gt;"",'2 - 24 Hr Raw Data'!Q81=""),"4 Hour: "&amp;'1 - 4 Hr Raw Data'!Q81,IF(AND('1 - 4 Hr Raw Data'!Q81="",'2 - 24 Hr Raw Data'!Q81&lt;&gt;""),"24 Hour: "&amp;'2 - 24 Hr Raw Data'!Q81,IF(AND('1 - 4 Hr Raw Data'!Q81="",'2 - 24 Hr Raw Data'!Q81=""),"","4 Hour: "&amp;'1 - 4 Hr Raw Data'!Q81&amp;"; 24 Hour: "&amp;'2 - 24 Hr Raw Data'!Q81))))</f>
        <v>#DIV/0!</v>
      </c>
      <c r="V85" s="16" t="b">
        <f t="shared" ca="1" si="1"/>
        <v>0</v>
      </c>
    </row>
    <row r="86" spans="1:22" ht="14" x14ac:dyDescent="0.15">
      <c r="A86" s="291" t="str">
        <f>IF('2 - 24 Hr Raw Data'!O82="","",'2 - 24 Hr Raw Data'!O82)</f>
        <v/>
      </c>
      <c r="B86" s="197" t="str">
        <f>IF(A86="","",'3 - 4 Hr Calc Data'!B86)</f>
        <v/>
      </c>
      <c r="C86" s="249" t="str">
        <f>IF(A86="","",'2 - 24 Hr Raw Data'!P82)</f>
        <v/>
      </c>
      <c r="D86" s="142">
        <f>IF(AND('1 - 4 Hr Raw Data'!Q82="",'2 - 24 Hr Raw Data'!Q82=""),'2 - 24 Hr Raw Data'!B82,"")</f>
        <v>0</v>
      </c>
      <c r="E86" s="128">
        <f>IF(AND('1 - 4 Hr Raw Data'!Q82="",'2 - 24 Hr Raw Data'!Q82=""),'2 - 24 Hr Raw Data'!I82,"")</f>
        <v>0</v>
      </c>
      <c r="F86" s="126">
        <f>IF(AND('1 - 4 Hr Raw Data'!Q82="",'2 - 24 Hr Raw Data'!Q82=""),'2 - 24 Hr Raw Data'!J82,"")</f>
        <v>0</v>
      </c>
      <c r="G86" s="126">
        <f>IF(AND('1 - 4 Hr Raw Data'!Q82="",'2 - 24 Hr Raw Data'!Q82=""),'2 - 24 Hr Raw Data'!K82,"")</f>
        <v>0</v>
      </c>
      <c r="H86" s="127">
        <f>IF(AND('1 - 4 Hr Raw Data'!Q82="",'2 - 24 Hr Raw Data'!Q82=""),'2 - 24 Hr Raw Data'!L82,"")</f>
        <v>0</v>
      </c>
      <c r="I86" s="355">
        <f>IF(AND('1 - 4 Hr Raw Data'!Q82="",'2 - 24 Hr Raw Data'!Q82=""),'2 - 24 Hr Raw Data'!M82,"")</f>
        <v>0</v>
      </c>
      <c r="J86" s="184" t="e">
        <f>IF(AND('1 - 4 Hr Raw Data'!Q82="",'2 - 24 Hr Raw Data'!Q82=""),(F86/(E86))*100,"")</f>
        <v>#DIV/0!</v>
      </c>
      <c r="K86" s="127" t="e">
        <f ca="1">IF(AND('1 - 4 Hr Raw Data'!Q82="",'2 - 24 Hr Raw Data'!Q82=""),J86/$J$11,"")</f>
        <v>#DIV/0!</v>
      </c>
      <c r="L86" s="182" t="e">
        <f>IF(AND('1 - 4 Hr Raw Data'!Q82="",'2 - 24 Hr Raw Data'!Q82=""),(G86/(E86))*100,"")</f>
        <v>#DIV/0!</v>
      </c>
      <c r="M86" s="127" t="e">
        <f ca="1">IF(AND('1 - 4 Hr Raw Data'!Q82="",'2 - 24 Hr Raw Data'!Q82=""),L86/$L$11,"")</f>
        <v>#DIV/0!</v>
      </c>
      <c r="N86" s="184" t="e">
        <f ca="1">IF(AND('1 - 4 Hr Raw Data'!Q82="",'2 - 24 Hr Raw Data'!Q82=""),H86/$H$11,"")</f>
        <v>#REF!</v>
      </c>
      <c r="O86" s="127" t="e">
        <f ca="1">IF(AND('1 - 4 Hr Raw Data'!Q82="",'2 - 24 Hr Raw Data'!Q82=""),I86/$I$11,"")</f>
        <v>#REF!</v>
      </c>
      <c r="P86" s="128" t="e">
        <f>IF(AND('1 - 4 Hr Raw Data'!Q82="",'2 - 24 Hr Raw Data'!Q82=""),(E86/D86)*($S$4/1.042)*2,"")</f>
        <v>#DIV/0!</v>
      </c>
      <c r="Q86" s="127" t="e">
        <f>IF(AND('1 - 4 Hr Raw Data'!Q82="",'2 - 24 Hr Raw Data'!Q82=""),LOG(P86/S$6,2),"")</f>
        <v>#DIV/0!</v>
      </c>
      <c r="R86" s="129" t="e">
        <f ca="1">IF(AND('1 - 4 Hr Raw Data'!Q82="",'2 - 24 Hr Raw Data'!Q82=""),(P86/P$11)*100,"")</f>
        <v>#DIV/0!</v>
      </c>
      <c r="S86" s="129" t="e">
        <f ca="1">IF(AND('1 - 4 Hr Raw Data'!Q82="",'2 - 24 Hr Raw Data'!Q82=""),(P86-S$6)/(P$11-S$6)*100,"")</f>
        <v>#DIV/0!</v>
      </c>
      <c r="T86" s="144" t="e">
        <f ca="1">IF(AND('1 - 4 Hr Raw Data'!Q82="",'2 - 24 Hr Raw Data'!Q82=""),(Q86/Q$11)*100,"")</f>
        <v>#DIV/0!</v>
      </c>
      <c r="U86" s="253" t="e">
        <f ca="1">IF(R86&lt;20,"% RNC less than 20 %",IF(AND('1 - 4 Hr Raw Data'!Q82&lt;&gt;"",'2 - 24 Hr Raw Data'!Q82=""),"4 Hour: "&amp;'1 - 4 Hr Raw Data'!Q82,IF(AND('1 - 4 Hr Raw Data'!Q82="",'2 - 24 Hr Raw Data'!Q82&lt;&gt;""),"24 Hour: "&amp;'2 - 24 Hr Raw Data'!Q82,IF(AND('1 - 4 Hr Raw Data'!Q82="",'2 - 24 Hr Raw Data'!Q82=""),"","4 Hour: "&amp;'1 - 4 Hr Raw Data'!Q82&amp;"; 24 Hour: "&amp;'2 - 24 Hr Raw Data'!Q82))))</f>
        <v>#DIV/0!</v>
      </c>
      <c r="V86" s="16" t="b">
        <f t="shared" ca="1" si="1"/>
        <v>0</v>
      </c>
    </row>
    <row r="87" spans="1:22" ht="14" x14ac:dyDescent="0.15">
      <c r="A87" s="291" t="str">
        <f>IF('2 - 24 Hr Raw Data'!O83="","",'2 - 24 Hr Raw Data'!O83)</f>
        <v/>
      </c>
      <c r="B87" s="197" t="str">
        <f>IF(A87="","",'3 - 4 Hr Calc Data'!B87)</f>
        <v/>
      </c>
      <c r="C87" s="249" t="str">
        <f>IF(A87="","",'2 - 24 Hr Raw Data'!P83)</f>
        <v/>
      </c>
      <c r="D87" s="142">
        <f>IF(AND('1 - 4 Hr Raw Data'!Q83="",'2 - 24 Hr Raw Data'!Q83=""),'2 - 24 Hr Raw Data'!B83,"")</f>
        <v>0</v>
      </c>
      <c r="E87" s="128">
        <f>IF(AND('1 - 4 Hr Raw Data'!Q83="",'2 - 24 Hr Raw Data'!Q83=""),'2 - 24 Hr Raw Data'!I83,"")</f>
        <v>0</v>
      </c>
      <c r="F87" s="126">
        <f>IF(AND('1 - 4 Hr Raw Data'!Q83="",'2 - 24 Hr Raw Data'!Q83=""),'2 - 24 Hr Raw Data'!J83,"")</f>
        <v>0</v>
      </c>
      <c r="G87" s="126">
        <f>IF(AND('1 - 4 Hr Raw Data'!Q83="",'2 - 24 Hr Raw Data'!Q83=""),'2 - 24 Hr Raw Data'!K83,"")</f>
        <v>0</v>
      </c>
      <c r="H87" s="127">
        <f>IF(AND('1 - 4 Hr Raw Data'!Q83="",'2 - 24 Hr Raw Data'!Q83=""),'2 - 24 Hr Raw Data'!L83,"")</f>
        <v>0</v>
      </c>
      <c r="I87" s="355">
        <f>IF(AND('1 - 4 Hr Raw Data'!Q83="",'2 - 24 Hr Raw Data'!Q83=""),'2 - 24 Hr Raw Data'!M83,"")</f>
        <v>0</v>
      </c>
      <c r="J87" s="184" t="e">
        <f>IF(AND('1 - 4 Hr Raw Data'!Q83="",'2 - 24 Hr Raw Data'!Q83=""),(F87/(E87))*100,"")</f>
        <v>#DIV/0!</v>
      </c>
      <c r="K87" s="127" t="e">
        <f ca="1">IF(AND('1 - 4 Hr Raw Data'!Q83="",'2 - 24 Hr Raw Data'!Q83=""),J87/$J$11,"")</f>
        <v>#DIV/0!</v>
      </c>
      <c r="L87" s="182" t="e">
        <f>IF(AND('1 - 4 Hr Raw Data'!Q83="",'2 - 24 Hr Raw Data'!Q83=""),(G87/(E87))*100,"")</f>
        <v>#DIV/0!</v>
      </c>
      <c r="M87" s="127" t="e">
        <f ca="1">IF(AND('1 - 4 Hr Raw Data'!Q83="",'2 - 24 Hr Raw Data'!Q83=""),L87/$L$11,"")</f>
        <v>#DIV/0!</v>
      </c>
      <c r="N87" s="184" t="e">
        <f ca="1">IF(AND('1 - 4 Hr Raw Data'!Q83="",'2 - 24 Hr Raw Data'!Q83=""),H87/$H$11,"")</f>
        <v>#REF!</v>
      </c>
      <c r="O87" s="127" t="e">
        <f ca="1">IF(AND('1 - 4 Hr Raw Data'!Q83="",'2 - 24 Hr Raw Data'!Q83=""),I87/$I$11,"")</f>
        <v>#REF!</v>
      </c>
      <c r="P87" s="128" t="e">
        <f>IF(AND('1 - 4 Hr Raw Data'!Q83="",'2 - 24 Hr Raw Data'!Q83=""),(E87/D87)*($S$4/1.042)*2,"")</f>
        <v>#DIV/0!</v>
      </c>
      <c r="Q87" s="127" t="e">
        <f>IF(AND('1 - 4 Hr Raw Data'!Q83="",'2 - 24 Hr Raw Data'!Q83=""),LOG(P87/S$6,2),"")</f>
        <v>#DIV/0!</v>
      </c>
      <c r="R87" s="129" t="e">
        <f ca="1">IF(AND('1 - 4 Hr Raw Data'!Q83="",'2 - 24 Hr Raw Data'!Q83=""),(P87/P$11)*100,"")</f>
        <v>#DIV/0!</v>
      </c>
      <c r="S87" s="129" t="e">
        <f ca="1">IF(AND('1 - 4 Hr Raw Data'!Q83="",'2 - 24 Hr Raw Data'!Q83=""),(P87-S$6)/(P$11-S$6)*100,"")</f>
        <v>#DIV/0!</v>
      </c>
      <c r="T87" s="144" t="e">
        <f ca="1">IF(AND('1 - 4 Hr Raw Data'!Q83="",'2 - 24 Hr Raw Data'!Q83=""),(Q87/Q$11)*100,"")</f>
        <v>#DIV/0!</v>
      </c>
      <c r="U87" s="253" t="e">
        <f ca="1">IF(R87&lt;20,"% RNC less than 20 %",IF(AND('1 - 4 Hr Raw Data'!Q83&lt;&gt;"",'2 - 24 Hr Raw Data'!Q83=""),"4 Hour: "&amp;'1 - 4 Hr Raw Data'!Q83,IF(AND('1 - 4 Hr Raw Data'!Q83="",'2 - 24 Hr Raw Data'!Q83&lt;&gt;""),"24 Hour: "&amp;'2 - 24 Hr Raw Data'!Q83,IF(AND('1 - 4 Hr Raw Data'!Q83="",'2 - 24 Hr Raw Data'!Q83=""),"","4 Hour: "&amp;'1 - 4 Hr Raw Data'!Q83&amp;"; 24 Hour: "&amp;'2 - 24 Hr Raw Data'!Q83))))</f>
        <v>#DIV/0!</v>
      </c>
      <c r="V87" s="16" t="b">
        <f t="shared" ca="1" si="1"/>
        <v>0</v>
      </c>
    </row>
    <row r="88" spans="1:22" ht="14" x14ac:dyDescent="0.15">
      <c r="A88" s="291" t="str">
        <f>IF('2 - 24 Hr Raw Data'!O84="","",'2 - 24 Hr Raw Data'!O84)</f>
        <v/>
      </c>
      <c r="B88" s="197" t="str">
        <f>IF(A88="","",'3 - 4 Hr Calc Data'!B88)</f>
        <v/>
      </c>
      <c r="C88" s="249" t="str">
        <f>IF(A88="","",'2 - 24 Hr Raw Data'!P84)</f>
        <v/>
      </c>
      <c r="D88" s="142">
        <f>IF(AND('1 - 4 Hr Raw Data'!Q84="",'2 - 24 Hr Raw Data'!Q84=""),'2 - 24 Hr Raw Data'!B84,"")</f>
        <v>0</v>
      </c>
      <c r="E88" s="128">
        <f>IF(AND('1 - 4 Hr Raw Data'!Q84="",'2 - 24 Hr Raw Data'!Q84=""),'2 - 24 Hr Raw Data'!I84,"")</f>
        <v>0</v>
      </c>
      <c r="F88" s="126">
        <f>IF(AND('1 - 4 Hr Raw Data'!Q84="",'2 - 24 Hr Raw Data'!Q84=""),'2 - 24 Hr Raw Data'!J84,"")</f>
        <v>0</v>
      </c>
      <c r="G88" s="126">
        <f>IF(AND('1 - 4 Hr Raw Data'!Q84="",'2 - 24 Hr Raw Data'!Q84=""),'2 - 24 Hr Raw Data'!K84,"")</f>
        <v>0</v>
      </c>
      <c r="H88" s="127">
        <f>IF(AND('1 - 4 Hr Raw Data'!Q84="",'2 - 24 Hr Raw Data'!Q84=""),'2 - 24 Hr Raw Data'!L84,"")</f>
        <v>0</v>
      </c>
      <c r="I88" s="355">
        <f>IF(AND('1 - 4 Hr Raw Data'!Q84="",'2 - 24 Hr Raw Data'!Q84=""),'2 - 24 Hr Raw Data'!M84,"")</f>
        <v>0</v>
      </c>
      <c r="J88" s="184" t="e">
        <f>IF(AND('1 - 4 Hr Raw Data'!Q84="",'2 - 24 Hr Raw Data'!Q84=""),(F88/(E88))*100,"")</f>
        <v>#DIV/0!</v>
      </c>
      <c r="K88" s="127" t="e">
        <f ca="1">IF(AND('1 - 4 Hr Raw Data'!Q84="",'2 - 24 Hr Raw Data'!Q84=""),J88/$J$11,"")</f>
        <v>#DIV/0!</v>
      </c>
      <c r="L88" s="182" t="e">
        <f>IF(AND('1 - 4 Hr Raw Data'!Q84="",'2 - 24 Hr Raw Data'!Q84=""),(G88/(E88))*100,"")</f>
        <v>#DIV/0!</v>
      </c>
      <c r="M88" s="127" t="e">
        <f ca="1">IF(AND('1 - 4 Hr Raw Data'!Q84="",'2 - 24 Hr Raw Data'!Q84=""),L88/$L$11,"")</f>
        <v>#DIV/0!</v>
      </c>
      <c r="N88" s="184" t="e">
        <f ca="1">IF(AND('1 - 4 Hr Raw Data'!Q84="",'2 - 24 Hr Raw Data'!Q84=""),H88/$H$11,"")</f>
        <v>#REF!</v>
      </c>
      <c r="O88" s="127" t="e">
        <f ca="1">IF(AND('1 - 4 Hr Raw Data'!Q84="",'2 - 24 Hr Raw Data'!Q84=""),I88/$I$11,"")</f>
        <v>#REF!</v>
      </c>
      <c r="P88" s="128" t="e">
        <f>IF(AND('1 - 4 Hr Raw Data'!Q84="",'2 - 24 Hr Raw Data'!Q84=""),(E88/D88)*($S$4/1.042)*2,"")</f>
        <v>#DIV/0!</v>
      </c>
      <c r="Q88" s="127" t="e">
        <f>IF(AND('1 - 4 Hr Raw Data'!Q84="",'2 - 24 Hr Raw Data'!Q84=""),LOG(P88/S$6,2),"")</f>
        <v>#DIV/0!</v>
      </c>
      <c r="R88" s="129" t="e">
        <f ca="1">IF(AND('1 - 4 Hr Raw Data'!Q84="",'2 - 24 Hr Raw Data'!Q84=""),(P88/P$11)*100,"")</f>
        <v>#DIV/0!</v>
      </c>
      <c r="S88" s="129" t="e">
        <f ca="1">IF(AND('1 - 4 Hr Raw Data'!Q84="",'2 - 24 Hr Raw Data'!Q84=""),(P88-S$6)/(P$11-S$6)*100,"")</f>
        <v>#DIV/0!</v>
      </c>
      <c r="T88" s="144" t="e">
        <f ca="1">IF(AND('1 - 4 Hr Raw Data'!Q84="",'2 - 24 Hr Raw Data'!Q84=""),(Q88/Q$11)*100,"")</f>
        <v>#DIV/0!</v>
      </c>
      <c r="U88" s="253" t="e">
        <f ca="1">IF(R88&lt;20,"% RNC less than 20 %",IF(AND('1 - 4 Hr Raw Data'!Q84&lt;&gt;"",'2 - 24 Hr Raw Data'!Q84=""),"4 Hour: "&amp;'1 - 4 Hr Raw Data'!Q84,IF(AND('1 - 4 Hr Raw Data'!Q84="",'2 - 24 Hr Raw Data'!Q84&lt;&gt;""),"24 Hour: "&amp;'2 - 24 Hr Raw Data'!Q84,IF(AND('1 - 4 Hr Raw Data'!Q84="",'2 - 24 Hr Raw Data'!Q84=""),"","4 Hour: "&amp;'1 - 4 Hr Raw Data'!Q84&amp;"; 24 Hour: "&amp;'2 - 24 Hr Raw Data'!Q84))))</f>
        <v>#DIV/0!</v>
      </c>
      <c r="V88" s="16" t="b">
        <f t="shared" ca="1" si="1"/>
        <v>0</v>
      </c>
    </row>
    <row r="89" spans="1:22" ht="14" x14ac:dyDescent="0.15">
      <c r="A89" s="291" t="str">
        <f>IF('2 - 24 Hr Raw Data'!O85="","",'2 - 24 Hr Raw Data'!O85)</f>
        <v/>
      </c>
      <c r="B89" s="197" t="str">
        <f>IF(A89="","",'3 - 4 Hr Calc Data'!B89)</f>
        <v/>
      </c>
      <c r="C89" s="249" t="str">
        <f>IF(A89="","",'2 - 24 Hr Raw Data'!P85)</f>
        <v/>
      </c>
      <c r="D89" s="142">
        <f>IF(AND('1 - 4 Hr Raw Data'!Q85="",'2 - 24 Hr Raw Data'!Q85=""),'2 - 24 Hr Raw Data'!B85,"")</f>
        <v>0</v>
      </c>
      <c r="E89" s="128">
        <f>IF(AND('1 - 4 Hr Raw Data'!Q85="",'2 - 24 Hr Raw Data'!Q85=""),'2 - 24 Hr Raw Data'!I85,"")</f>
        <v>0</v>
      </c>
      <c r="F89" s="126">
        <f>IF(AND('1 - 4 Hr Raw Data'!Q85="",'2 - 24 Hr Raw Data'!Q85=""),'2 - 24 Hr Raw Data'!J85,"")</f>
        <v>0</v>
      </c>
      <c r="G89" s="126">
        <f>IF(AND('1 - 4 Hr Raw Data'!Q85="",'2 - 24 Hr Raw Data'!Q85=""),'2 - 24 Hr Raw Data'!K85,"")</f>
        <v>0</v>
      </c>
      <c r="H89" s="127">
        <f>IF(AND('1 - 4 Hr Raw Data'!Q85="",'2 - 24 Hr Raw Data'!Q85=""),'2 - 24 Hr Raw Data'!L85,"")</f>
        <v>0</v>
      </c>
      <c r="I89" s="355">
        <f>IF(AND('1 - 4 Hr Raw Data'!Q85="",'2 - 24 Hr Raw Data'!Q85=""),'2 - 24 Hr Raw Data'!M85,"")</f>
        <v>0</v>
      </c>
      <c r="J89" s="184" t="e">
        <f>IF(AND('1 - 4 Hr Raw Data'!Q85="",'2 - 24 Hr Raw Data'!Q85=""),(F89/(E89))*100,"")</f>
        <v>#DIV/0!</v>
      </c>
      <c r="K89" s="127" t="e">
        <f ca="1">IF(AND('1 - 4 Hr Raw Data'!Q85="",'2 - 24 Hr Raw Data'!Q85=""),J89/$J$11,"")</f>
        <v>#DIV/0!</v>
      </c>
      <c r="L89" s="182" t="e">
        <f>IF(AND('1 - 4 Hr Raw Data'!Q85="",'2 - 24 Hr Raw Data'!Q85=""),(G89/(E89))*100,"")</f>
        <v>#DIV/0!</v>
      </c>
      <c r="M89" s="127" t="e">
        <f ca="1">IF(AND('1 - 4 Hr Raw Data'!Q85="",'2 - 24 Hr Raw Data'!Q85=""),L89/$L$11,"")</f>
        <v>#DIV/0!</v>
      </c>
      <c r="N89" s="184" t="e">
        <f ca="1">IF(AND('1 - 4 Hr Raw Data'!Q85="",'2 - 24 Hr Raw Data'!Q85=""),H89/$H$11,"")</f>
        <v>#REF!</v>
      </c>
      <c r="O89" s="127" t="e">
        <f ca="1">IF(AND('1 - 4 Hr Raw Data'!Q85="",'2 - 24 Hr Raw Data'!Q85=""),I89/$I$11,"")</f>
        <v>#REF!</v>
      </c>
      <c r="P89" s="128" t="e">
        <f>IF(AND('1 - 4 Hr Raw Data'!Q85="",'2 - 24 Hr Raw Data'!Q85=""),(E89/D89)*($S$4/1.042)*2,"")</f>
        <v>#DIV/0!</v>
      </c>
      <c r="Q89" s="127" t="e">
        <f>IF(AND('1 - 4 Hr Raw Data'!Q85="",'2 - 24 Hr Raw Data'!Q85=""),LOG(P89/S$6,2),"")</f>
        <v>#DIV/0!</v>
      </c>
      <c r="R89" s="129" t="e">
        <f ca="1">IF(AND('1 - 4 Hr Raw Data'!Q85="",'2 - 24 Hr Raw Data'!Q85=""),(P89/P$11)*100,"")</f>
        <v>#DIV/0!</v>
      </c>
      <c r="S89" s="129" t="e">
        <f ca="1">IF(AND('1 - 4 Hr Raw Data'!Q85="",'2 - 24 Hr Raw Data'!Q85=""),(P89-S$6)/(P$11-S$6)*100,"")</f>
        <v>#DIV/0!</v>
      </c>
      <c r="T89" s="144" t="e">
        <f ca="1">IF(AND('1 - 4 Hr Raw Data'!Q85="",'2 - 24 Hr Raw Data'!Q85=""),(Q89/Q$11)*100,"")</f>
        <v>#DIV/0!</v>
      </c>
      <c r="U89" s="253" t="e">
        <f ca="1">IF(R89&lt;20,"% RNC less than 20 %",IF(AND('1 - 4 Hr Raw Data'!Q85&lt;&gt;"",'2 - 24 Hr Raw Data'!Q85=""),"4 Hour: "&amp;'1 - 4 Hr Raw Data'!Q85,IF(AND('1 - 4 Hr Raw Data'!Q85="",'2 - 24 Hr Raw Data'!Q85&lt;&gt;""),"24 Hour: "&amp;'2 - 24 Hr Raw Data'!Q85,IF(AND('1 - 4 Hr Raw Data'!Q85="",'2 - 24 Hr Raw Data'!Q85=""),"","4 Hour: "&amp;'1 - 4 Hr Raw Data'!Q85&amp;"; 24 Hour: "&amp;'2 - 24 Hr Raw Data'!Q85))))</f>
        <v>#DIV/0!</v>
      </c>
      <c r="V89" s="16" t="b">
        <f t="shared" ca="1" si="1"/>
        <v>0</v>
      </c>
    </row>
    <row r="90" spans="1:22" ht="14" x14ac:dyDescent="0.15">
      <c r="A90" s="291" t="str">
        <f>IF('2 - 24 Hr Raw Data'!O86="","",'2 - 24 Hr Raw Data'!O86)</f>
        <v/>
      </c>
      <c r="B90" s="197" t="str">
        <f>IF(A90="","",'3 - 4 Hr Calc Data'!B90)</f>
        <v/>
      </c>
      <c r="C90" s="249" t="str">
        <f>IF(A90="","",'2 - 24 Hr Raw Data'!P86)</f>
        <v/>
      </c>
      <c r="D90" s="142">
        <f>IF(AND('1 - 4 Hr Raw Data'!Q86="",'2 - 24 Hr Raw Data'!Q86=""),'2 - 24 Hr Raw Data'!B86,"")</f>
        <v>0</v>
      </c>
      <c r="E90" s="128">
        <f>IF(AND('1 - 4 Hr Raw Data'!Q86="",'2 - 24 Hr Raw Data'!Q86=""),'2 - 24 Hr Raw Data'!I86,"")</f>
        <v>0</v>
      </c>
      <c r="F90" s="126">
        <f>IF(AND('1 - 4 Hr Raw Data'!Q86="",'2 - 24 Hr Raw Data'!Q86=""),'2 - 24 Hr Raw Data'!J86,"")</f>
        <v>0</v>
      </c>
      <c r="G90" s="126">
        <f>IF(AND('1 - 4 Hr Raw Data'!Q86="",'2 - 24 Hr Raw Data'!Q86=""),'2 - 24 Hr Raw Data'!K86,"")</f>
        <v>0</v>
      </c>
      <c r="H90" s="127">
        <f>IF(AND('1 - 4 Hr Raw Data'!Q86="",'2 - 24 Hr Raw Data'!Q86=""),'2 - 24 Hr Raw Data'!L86,"")</f>
        <v>0</v>
      </c>
      <c r="I90" s="355">
        <f>IF(AND('1 - 4 Hr Raw Data'!Q86="",'2 - 24 Hr Raw Data'!Q86=""),'2 - 24 Hr Raw Data'!M86,"")</f>
        <v>0</v>
      </c>
      <c r="J90" s="184" t="e">
        <f>IF(AND('1 - 4 Hr Raw Data'!Q86="",'2 - 24 Hr Raw Data'!Q86=""),(F90/(E90))*100,"")</f>
        <v>#DIV/0!</v>
      </c>
      <c r="K90" s="127" t="e">
        <f ca="1">IF(AND('1 - 4 Hr Raw Data'!Q86="",'2 - 24 Hr Raw Data'!Q86=""),J90/$J$11,"")</f>
        <v>#DIV/0!</v>
      </c>
      <c r="L90" s="182" t="e">
        <f>IF(AND('1 - 4 Hr Raw Data'!Q86="",'2 - 24 Hr Raw Data'!Q86=""),(G90/(E90))*100,"")</f>
        <v>#DIV/0!</v>
      </c>
      <c r="M90" s="127" t="e">
        <f ca="1">IF(AND('1 - 4 Hr Raw Data'!Q86="",'2 - 24 Hr Raw Data'!Q86=""),L90/$L$11,"")</f>
        <v>#DIV/0!</v>
      </c>
      <c r="N90" s="184" t="e">
        <f ca="1">IF(AND('1 - 4 Hr Raw Data'!Q86="",'2 - 24 Hr Raw Data'!Q86=""),H90/$H$11,"")</f>
        <v>#REF!</v>
      </c>
      <c r="O90" s="127" t="e">
        <f ca="1">IF(AND('1 - 4 Hr Raw Data'!Q86="",'2 - 24 Hr Raw Data'!Q86=""),I90/$I$11,"")</f>
        <v>#REF!</v>
      </c>
      <c r="P90" s="128" t="e">
        <f>IF(AND('1 - 4 Hr Raw Data'!Q86="",'2 - 24 Hr Raw Data'!Q86=""),(E90/D90)*($S$4/1.042)*2,"")</f>
        <v>#DIV/0!</v>
      </c>
      <c r="Q90" s="127" t="e">
        <f>IF(AND('1 - 4 Hr Raw Data'!Q86="",'2 - 24 Hr Raw Data'!Q86=""),LOG(P90/S$6,2),"")</f>
        <v>#DIV/0!</v>
      </c>
      <c r="R90" s="129" t="e">
        <f ca="1">IF(AND('1 - 4 Hr Raw Data'!Q86="",'2 - 24 Hr Raw Data'!Q86=""),(P90/P$11)*100,"")</f>
        <v>#DIV/0!</v>
      </c>
      <c r="S90" s="129" t="e">
        <f ca="1">IF(AND('1 - 4 Hr Raw Data'!Q86="",'2 - 24 Hr Raw Data'!Q86=""),(P90-S$6)/(P$11-S$6)*100,"")</f>
        <v>#DIV/0!</v>
      </c>
      <c r="T90" s="144" t="e">
        <f ca="1">IF(AND('1 - 4 Hr Raw Data'!Q86="",'2 - 24 Hr Raw Data'!Q86=""),(Q90/Q$11)*100,"")</f>
        <v>#DIV/0!</v>
      </c>
      <c r="U90" s="253" t="e">
        <f ca="1">IF(R90&lt;20,"% RNC less than 20 %",IF(AND('1 - 4 Hr Raw Data'!Q86&lt;&gt;"",'2 - 24 Hr Raw Data'!Q86=""),"4 Hour: "&amp;'1 - 4 Hr Raw Data'!Q86,IF(AND('1 - 4 Hr Raw Data'!Q86="",'2 - 24 Hr Raw Data'!Q86&lt;&gt;""),"24 Hour: "&amp;'2 - 24 Hr Raw Data'!Q86,IF(AND('1 - 4 Hr Raw Data'!Q86="",'2 - 24 Hr Raw Data'!Q86=""),"","4 Hour: "&amp;'1 - 4 Hr Raw Data'!Q86&amp;"; 24 Hour: "&amp;'2 - 24 Hr Raw Data'!Q86))))</f>
        <v>#DIV/0!</v>
      </c>
      <c r="V90" s="16" t="b">
        <f t="shared" ca="1" si="1"/>
        <v>0</v>
      </c>
    </row>
    <row r="91" spans="1:22" ht="14" x14ac:dyDescent="0.15">
      <c r="A91" s="291" t="str">
        <f>IF('2 - 24 Hr Raw Data'!O87="","",'2 - 24 Hr Raw Data'!O87)</f>
        <v/>
      </c>
      <c r="B91" s="197" t="str">
        <f>IF(A91="","",'3 - 4 Hr Calc Data'!B91)</f>
        <v/>
      </c>
      <c r="C91" s="249" t="str">
        <f>IF(A91="","",'2 - 24 Hr Raw Data'!P87)</f>
        <v/>
      </c>
      <c r="D91" s="142">
        <f>IF(AND('1 - 4 Hr Raw Data'!Q87="",'2 - 24 Hr Raw Data'!Q87=""),'2 - 24 Hr Raw Data'!B87,"")</f>
        <v>0</v>
      </c>
      <c r="E91" s="128">
        <f>IF(AND('1 - 4 Hr Raw Data'!Q87="",'2 - 24 Hr Raw Data'!Q87=""),'2 - 24 Hr Raw Data'!I87,"")</f>
        <v>0</v>
      </c>
      <c r="F91" s="126">
        <f>IF(AND('1 - 4 Hr Raw Data'!Q87="",'2 - 24 Hr Raw Data'!Q87=""),'2 - 24 Hr Raw Data'!J87,"")</f>
        <v>0</v>
      </c>
      <c r="G91" s="126">
        <f>IF(AND('1 - 4 Hr Raw Data'!Q87="",'2 - 24 Hr Raw Data'!Q87=""),'2 - 24 Hr Raw Data'!K87,"")</f>
        <v>0</v>
      </c>
      <c r="H91" s="127">
        <f>IF(AND('1 - 4 Hr Raw Data'!Q87="",'2 - 24 Hr Raw Data'!Q87=""),'2 - 24 Hr Raw Data'!L87,"")</f>
        <v>0</v>
      </c>
      <c r="I91" s="355">
        <f>IF(AND('1 - 4 Hr Raw Data'!Q87="",'2 - 24 Hr Raw Data'!Q87=""),'2 - 24 Hr Raw Data'!M87,"")</f>
        <v>0</v>
      </c>
      <c r="J91" s="184" t="e">
        <f>IF(AND('1 - 4 Hr Raw Data'!Q87="",'2 - 24 Hr Raw Data'!Q87=""),(F91/(E91))*100,"")</f>
        <v>#DIV/0!</v>
      </c>
      <c r="K91" s="127" t="e">
        <f ca="1">IF(AND('1 - 4 Hr Raw Data'!Q87="",'2 - 24 Hr Raw Data'!Q87=""),J91/$J$11,"")</f>
        <v>#DIV/0!</v>
      </c>
      <c r="L91" s="182" t="e">
        <f>IF(AND('1 - 4 Hr Raw Data'!Q87="",'2 - 24 Hr Raw Data'!Q87=""),(G91/(E91))*100,"")</f>
        <v>#DIV/0!</v>
      </c>
      <c r="M91" s="127" t="e">
        <f ca="1">IF(AND('1 - 4 Hr Raw Data'!Q87="",'2 - 24 Hr Raw Data'!Q87=""),L91/$L$11,"")</f>
        <v>#DIV/0!</v>
      </c>
      <c r="N91" s="184" t="e">
        <f ca="1">IF(AND('1 - 4 Hr Raw Data'!Q87="",'2 - 24 Hr Raw Data'!Q87=""),H91/$H$11,"")</f>
        <v>#REF!</v>
      </c>
      <c r="O91" s="127" t="e">
        <f ca="1">IF(AND('1 - 4 Hr Raw Data'!Q87="",'2 - 24 Hr Raw Data'!Q87=""),I91/$I$11,"")</f>
        <v>#REF!</v>
      </c>
      <c r="P91" s="128" t="e">
        <f>IF(AND('1 - 4 Hr Raw Data'!Q87="",'2 - 24 Hr Raw Data'!Q87=""),(E91/D91)*($S$4/1.042)*2,"")</f>
        <v>#DIV/0!</v>
      </c>
      <c r="Q91" s="127" t="e">
        <f>IF(AND('1 - 4 Hr Raw Data'!Q87="",'2 - 24 Hr Raw Data'!Q87=""),LOG(P91/S$6,2),"")</f>
        <v>#DIV/0!</v>
      </c>
      <c r="R91" s="129" t="e">
        <f ca="1">IF(AND('1 - 4 Hr Raw Data'!Q87="",'2 - 24 Hr Raw Data'!Q87=""),(P91/P$11)*100,"")</f>
        <v>#DIV/0!</v>
      </c>
      <c r="S91" s="129" t="e">
        <f ca="1">IF(AND('1 - 4 Hr Raw Data'!Q87="",'2 - 24 Hr Raw Data'!Q87=""),(P91-S$6)/(P$11-S$6)*100,"")</f>
        <v>#DIV/0!</v>
      </c>
      <c r="T91" s="144" t="e">
        <f ca="1">IF(AND('1 - 4 Hr Raw Data'!Q87="",'2 - 24 Hr Raw Data'!Q87=""),(Q91/Q$11)*100,"")</f>
        <v>#DIV/0!</v>
      </c>
      <c r="U91" s="253" t="e">
        <f ca="1">IF(R91&lt;20,"% RNC less than 20 %",IF(AND('1 - 4 Hr Raw Data'!Q87&lt;&gt;"",'2 - 24 Hr Raw Data'!Q87=""),"4 Hour: "&amp;'1 - 4 Hr Raw Data'!Q87,IF(AND('1 - 4 Hr Raw Data'!Q87="",'2 - 24 Hr Raw Data'!Q87&lt;&gt;""),"24 Hour: "&amp;'2 - 24 Hr Raw Data'!Q87,IF(AND('1 - 4 Hr Raw Data'!Q87="",'2 - 24 Hr Raw Data'!Q87=""),"","4 Hour: "&amp;'1 - 4 Hr Raw Data'!Q87&amp;"; 24 Hour: "&amp;'2 - 24 Hr Raw Data'!Q87))))</f>
        <v>#DIV/0!</v>
      </c>
      <c r="V91" s="16" t="b">
        <f t="shared" ca="1" si="1"/>
        <v>0</v>
      </c>
    </row>
    <row r="92" spans="1:22" ht="14" x14ac:dyDescent="0.15">
      <c r="A92" s="291" t="str">
        <f>IF('2 - 24 Hr Raw Data'!O88="","",'2 - 24 Hr Raw Data'!O88)</f>
        <v/>
      </c>
      <c r="B92" s="197" t="str">
        <f>IF(A92="","",'3 - 4 Hr Calc Data'!B92)</f>
        <v/>
      </c>
      <c r="C92" s="249" t="str">
        <f>IF(A92="","",'2 - 24 Hr Raw Data'!P88)</f>
        <v/>
      </c>
      <c r="D92" s="142">
        <f>IF(AND('1 - 4 Hr Raw Data'!Q88="",'2 - 24 Hr Raw Data'!Q88=""),'2 - 24 Hr Raw Data'!B88,"")</f>
        <v>0</v>
      </c>
      <c r="E92" s="128">
        <f>IF(AND('1 - 4 Hr Raw Data'!Q88="",'2 - 24 Hr Raw Data'!Q88=""),'2 - 24 Hr Raw Data'!I88,"")</f>
        <v>0</v>
      </c>
      <c r="F92" s="126">
        <f>IF(AND('1 - 4 Hr Raw Data'!Q88="",'2 - 24 Hr Raw Data'!Q88=""),'2 - 24 Hr Raw Data'!J88,"")</f>
        <v>0</v>
      </c>
      <c r="G92" s="126">
        <f>IF(AND('1 - 4 Hr Raw Data'!Q88="",'2 - 24 Hr Raw Data'!Q88=""),'2 - 24 Hr Raw Data'!K88,"")</f>
        <v>0</v>
      </c>
      <c r="H92" s="127">
        <f>IF(AND('1 - 4 Hr Raw Data'!Q88="",'2 - 24 Hr Raw Data'!Q88=""),'2 - 24 Hr Raw Data'!L88,"")</f>
        <v>0</v>
      </c>
      <c r="I92" s="355">
        <f>IF(AND('1 - 4 Hr Raw Data'!Q88="",'2 - 24 Hr Raw Data'!Q88=""),'2 - 24 Hr Raw Data'!M88,"")</f>
        <v>0</v>
      </c>
      <c r="J92" s="184" t="e">
        <f>IF(AND('1 - 4 Hr Raw Data'!Q88="",'2 - 24 Hr Raw Data'!Q88=""),(F92/(E92))*100,"")</f>
        <v>#DIV/0!</v>
      </c>
      <c r="K92" s="127" t="e">
        <f ca="1">IF(AND('1 - 4 Hr Raw Data'!Q88="",'2 - 24 Hr Raw Data'!Q88=""),J92/$J$11,"")</f>
        <v>#DIV/0!</v>
      </c>
      <c r="L92" s="182" t="e">
        <f>IF(AND('1 - 4 Hr Raw Data'!Q88="",'2 - 24 Hr Raw Data'!Q88=""),(G92/(E92))*100,"")</f>
        <v>#DIV/0!</v>
      </c>
      <c r="M92" s="127" t="e">
        <f ca="1">IF(AND('1 - 4 Hr Raw Data'!Q88="",'2 - 24 Hr Raw Data'!Q88=""),L92/$L$11,"")</f>
        <v>#DIV/0!</v>
      </c>
      <c r="N92" s="184" t="e">
        <f ca="1">IF(AND('1 - 4 Hr Raw Data'!Q88="",'2 - 24 Hr Raw Data'!Q88=""),H92/$H$11,"")</f>
        <v>#REF!</v>
      </c>
      <c r="O92" s="127" t="e">
        <f ca="1">IF(AND('1 - 4 Hr Raw Data'!Q88="",'2 - 24 Hr Raw Data'!Q88=""),I92/$I$11,"")</f>
        <v>#REF!</v>
      </c>
      <c r="P92" s="128" t="e">
        <f>IF(AND('1 - 4 Hr Raw Data'!Q88="",'2 - 24 Hr Raw Data'!Q88=""),(E92/D92)*($S$4/1.042)*2,"")</f>
        <v>#DIV/0!</v>
      </c>
      <c r="Q92" s="127" t="e">
        <f>IF(AND('1 - 4 Hr Raw Data'!Q88="",'2 - 24 Hr Raw Data'!Q88=""),LOG(P92/S$6,2),"")</f>
        <v>#DIV/0!</v>
      </c>
      <c r="R92" s="129" t="e">
        <f ca="1">IF(AND('1 - 4 Hr Raw Data'!Q88="",'2 - 24 Hr Raw Data'!Q88=""),(P92/P$11)*100,"")</f>
        <v>#DIV/0!</v>
      </c>
      <c r="S92" s="129" t="e">
        <f ca="1">IF(AND('1 - 4 Hr Raw Data'!Q88="",'2 - 24 Hr Raw Data'!Q88=""),(P92-S$6)/(P$11-S$6)*100,"")</f>
        <v>#DIV/0!</v>
      </c>
      <c r="T92" s="144" t="e">
        <f ca="1">IF(AND('1 - 4 Hr Raw Data'!Q88="",'2 - 24 Hr Raw Data'!Q88=""),(Q92/Q$11)*100,"")</f>
        <v>#DIV/0!</v>
      </c>
      <c r="U92" s="253" t="e">
        <f ca="1">IF(R92&lt;20,"% RNC less than 20 %",IF(AND('1 - 4 Hr Raw Data'!Q88&lt;&gt;"",'2 - 24 Hr Raw Data'!Q88=""),"4 Hour: "&amp;'1 - 4 Hr Raw Data'!Q88,IF(AND('1 - 4 Hr Raw Data'!Q88="",'2 - 24 Hr Raw Data'!Q88&lt;&gt;""),"24 Hour: "&amp;'2 - 24 Hr Raw Data'!Q88,IF(AND('1 - 4 Hr Raw Data'!Q88="",'2 - 24 Hr Raw Data'!Q88=""),"","4 Hour: "&amp;'1 - 4 Hr Raw Data'!Q88&amp;"; 24 Hour: "&amp;'2 - 24 Hr Raw Data'!Q88))))</f>
        <v>#DIV/0!</v>
      </c>
      <c r="V92" s="16" t="b">
        <f t="shared" ca="1" si="1"/>
        <v>0</v>
      </c>
    </row>
    <row r="93" spans="1:22" ht="14" x14ac:dyDescent="0.15">
      <c r="A93" s="291" t="str">
        <f>IF('2 - 24 Hr Raw Data'!O89="","",'2 - 24 Hr Raw Data'!O89)</f>
        <v/>
      </c>
      <c r="B93" s="197" t="str">
        <f>IF(A93="","",'3 - 4 Hr Calc Data'!B93)</f>
        <v/>
      </c>
      <c r="C93" s="249" t="str">
        <f>IF(A93="","",'2 - 24 Hr Raw Data'!P89)</f>
        <v/>
      </c>
      <c r="D93" s="142">
        <f>IF(AND('1 - 4 Hr Raw Data'!Q89="",'2 - 24 Hr Raw Data'!Q89=""),'2 - 24 Hr Raw Data'!B89,"")</f>
        <v>0</v>
      </c>
      <c r="E93" s="128">
        <f>IF(AND('1 - 4 Hr Raw Data'!Q89="",'2 - 24 Hr Raw Data'!Q89=""),'2 - 24 Hr Raw Data'!I89,"")</f>
        <v>0</v>
      </c>
      <c r="F93" s="126">
        <f>IF(AND('1 - 4 Hr Raw Data'!Q89="",'2 - 24 Hr Raw Data'!Q89=""),'2 - 24 Hr Raw Data'!J89,"")</f>
        <v>0</v>
      </c>
      <c r="G93" s="126">
        <f>IF(AND('1 - 4 Hr Raw Data'!Q89="",'2 - 24 Hr Raw Data'!Q89=""),'2 - 24 Hr Raw Data'!K89,"")</f>
        <v>0</v>
      </c>
      <c r="H93" s="127">
        <f>IF(AND('1 - 4 Hr Raw Data'!Q89="",'2 - 24 Hr Raw Data'!Q89=""),'2 - 24 Hr Raw Data'!L89,"")</f>
        <v>0</v>
      </c>
      <c r="I93" s="355">
        <f>IF(AND('1 - 4 Hr Raw Data'!Q89="",'2 - 24 Hr Raw Data'!Q89=""),'2 - 24 Hr Raw Data'!M89,"")</f>
        <v>0</v>
      </c>
      <c r="J93" s="184" t="e">
        <f>IF(AND('1 - 4 Hr Raw Data'!Q89="",'2 - 24 Hr Raw Data'!Q89=""),(F93/(E93))*100,"")</f>
        <v>#DIV/0!</v>
      </c>
      <c r="K93" s="127" t="e">
        <f ca="1">IF(AND('1 - 4 Hr Raw Data'!Q89="",'2 - 24 Hr Raw Data'!Q89=""),J93/$J$11,"")</f>
        <v>#DIV/0!</v>
      </c>
      <c r="L93" s="182" t="e">
        <f>IF(AND('1 - 4 Hr Raw Data'!Q89="",'2 - 24 Hr Raw Data'!Q89=""),(G93/(E93))*100,"")</f>
        <v>#DIV/0!</v>
      </c>
      <c r="M93" s="127" t="e">
        <f ca="1">IF(AND('1 - 4 Hr Raw Data'!Q89="",'2 - 24 Hr Raw Data'!Q89=""),L93/$L$11,"")</f>
        <v>#DIV/0!</v>
      </c>
      <c r="N93" s="184" t="e">
        <f ca="1">IF(AND('1 - 4 Hr Raw Data'!Q89="",'2 - 24 Hr Raw Data'!Q89=""),H93/$H$11,"")</f>
        <v>#REF!</v>
      </c>
      <c r="O93" s="127" t="e">
        <f ca="1">IF(AND('1 - 4 Hr Raw Data'!Q89="",'2 - 24 Hr Raw Data'!Q89=""),I93/$I$11,"")</f>
        <v>#REF!</v>
      </c>
      <c r="P93" s="128" t="e">
        <f>IF(AND('1 - 4 Hr Raw Data'!Q89="",'2 - 24 Hr Raw Data'!Q89=""),(E93/D93)*($S$4/1.042)*2,"")</f>
        <v>#DIV/0!</v>
      </c>
      <c r="Q93" s="127" t="e">
        <f>IF(AND('1 - 4 Hr Raw Data'!Q89="",'2 - 24 Hr Raw Data'!Q89=""),LOG(P93/S$6,2),"")</f>
        <v>#DIV/0!</v>
      </c>
      <c r="R93" s="129" t="e">
        <f ca="1">IF(AND('1 - 4 Hr Raw Data'!Q89="",'2 - 24 Hr Raw Data'!Q89=""),(P93/P$11)*100,"")</f>
        <v>#DIV/0!</v>
      </c>
      <c r="S93" s="129" t="e">
        <f ca="1">IF(AND('1 - 4 Hr Raw Data'!Q89="",'2 - 24 Hr Raw Data'!Q89=""),(P93-S$6)/(P$11-S$6)*100,"")</f>
        <v>#DIV/0!</v>
      </c>
      <c r="T93" s="144" t="e">
        <f ca="1">IF(AND('1 - 4 Hr Raw Data'!Q89="",'2 - 24 Hr Raw Data'!Q89=""),(Q93/Q$11)*100,"")</f>
        <v>#DIV/0!</v>
      </c>
      <c r="U93" s="253" t="e">
        <f ca="1">IF(R93&lt;20,"% RNC less than 20 %",IF(AND('1 - 4 Hr Raw Data'!Q89&lt;&gt;"",'2 - 24 Hr Raw Data'!Q89=""),"4 Hour: "&amp;'1 - 4 Hr Raw Data'!Q89,IF(AND('1 - 4 Hr Raw Data'!Q89="",'2 - 24 Hr Raw Data'!Q89&lt;&gt;""),"24 Hour: "&amp;'2 - 24 Hr Raw Data'!Q89,IF(AND('1 - 4 Hr Raw Data'!Q89="",'2 - 24 Hr Raw Data'!Q89=""),"","4 Hour: "&amp;'1 - 4 Hr Raw Data'!Q89&amp;"; 24 Hour: "&amp;'2 - 24 Hr Raw Data'!Q89))))</f>
        <v>#DIV/0!</v>
      </c>
      <c r="V93" s="16" t="b">
        <f t="shared" ca="1" si="1"/>
        <v>0</v>
      </c>
    </row>
    <row r="94" spans="1:22" ht="14" x14ac:dyDescent="0.15">
      <c r="A94" s="291" t="str">
        <f>IF('2 - 24 Hr Raw Data'!O90="","",'2 - 24 Hr Raw Data'!O90)</f>
        <v/>
      </c>
      <c r="B94" s="197" t="str">
        <f>IF(A94="","",'3 - 4 Hr Calc Data'!B94)</f>
        <v/>
      </c>
      <c r="C94" s="249" t="str">
        <f>IF(A94="","",'2 - 24 Hr Raw Data'!P90)</f>
        <v/>
      </c>
      <c r="D94" s="142">
        <f>IF(AND('1 - 4 Hr Raw Data'!Q90="",'2 - 24 Hr Raw Data'!Q90=""),'2 - 24 Hr Raw Data'!B90,"")</f>
        <v>0</v>
      </c>
      <c r="E94" s="128">
        <f>IF(AND('1 - 4 Hr Raw Data'!Q90="",'2 - 24 Hr Raw Data'!Q90=""),'2 - 24 Hr Raw Data'!I90,"")</f>
        <v>0</v>
      </c>
      <c r="F94" s="126">
        <f>IF(AND('1 - 4 Hr Raw Data'!Q90="",'2 - 24 Hr Raw Data'!Q90=""),'2 - 24 Hr Raw Data'!J90,"")</f>
        <v>0</v>
      </c>
      <c r="G94" s="126">
        <f>IF(AND('1 - 4 Hr Raw Data'!Q90="",'2 - 24 Hr Raw Data'!Q90=""),'2 - 24 Hr Raw Data'!K90,"")</f>
        <v>0</v>
      </c>
      <c r="H94" s="127">
        <f>IF(AND('1 - 4 Hr Raw Data'!Q90="",'2 - 24 Hr Raw Data'!Q90=""),'2 - 24 Hr Raw Data'!L90,"")</f>
        <v>0</v>
      </c>
      <c r="I94" s="355">
        <f>IF(AND('1 - 4 Hr Raw Data'!Q90="",'2 - 24 Hr Raw Data'!Q90=""),'2 - 24 Hr Raw Data'!M90,"")</f>
        <v>0</v>
      </c>
      <c r="J94" s="184" t="e">
        <f>IF(AND('1 - 4 Hr Raw Data'!Q90="",'2 - 24 Hr Raw Data'!Q90=""),(F94/(E94))*100,"")</f>
        <v>#DIV/0!</v>
      </c>
      <c r="K94" s="127" t="e">
        <f ca="1">IF(AND('1 - 4 Hr Raw Data'!Q90="",'2 - 24 Hr Raw Data'!Q90=""),J94/$J$11,"")</f>
        <v>#DIV/0!</v>
      </c>
      <c r="L94" s="182" t="e">
        <f>IF(AND('1 - 4 Hr Raw Data'!Q90="",'2 - 24 Hr Raw Data'!Q90=""),(G94/(E94))*100,"")</f>
        <v>#DIV/0!</v>
      </c>
      <c r="M94" s="127" t="e">
        <f ca="1">IF(AND('1 - 4 Hr Raw Data'!Q90="",'2 - 24 Hr Raw Data'!Q90=""),L94/$L$11,"")</f>
        <v>#DIV/0!</v>
      </c>
      <c r="N94" s="184" t="e">
        <f ca="1">IF(AND('1 - 4 Hr Raw Data'!Q90="",'2 - 24 Hr Raw Data'!Q90=""),H94/$H$11,"")</f>
        <v>#REF!</v>
      </c>
      <c r="O94" s="127" t="e">
        <f ca="1">IF(AND('1 - 4 Hr Raw Data'!Q90="",'2 - 24 Hr Raw Data'!Q90=""),I94/$I$11,"")</f>
        <v>#REF!</v>
      </c>
      <c r="P94" s="128" t="e">
        <f>IF(AND('1 - 4 Hr Raw Data'!Q90="",'2 - 24 Hr Raw Data'!Q90=""),(E94/D94)*($S$4/1.042)*2,"")</f>
        <v>#DIV/0!</v>
      </c>
      <c r="Q94" s="127" t="e">
        <f>IF(AND('1 - 4 Hr Raw Data'!Q90="",'2 - 24 Hr Raw Data'!Q90=""),LOG(P94/S$6,2),"")</f>
        <v>#DIV/0!</v>
      </c>
      <c r="R94" s="129" t="e">
        <f ca="1">IF(AND('1 - 4 Hr Raw Data'!Q90="",'2 - 24 Hr Raw Data'!Q90=""),(P94/P$11)*100,"")</f>
        <v>#DIV/0!</v>
      </c>
      <c r="S94" s="129" t="e">
        <f ca="1">IF(AND('1 - 4 Hr Raw Data'!Q90="",'2 - 24 Hr Raw Data'!Q90=""),(P94-S$6)/(P$11-S$6)*100,"")</f>
        <v>#DIV/0!</v>
      </c>
      <c r="T94" s="144" t="e">
        <f ca="1">IF(AND('1 - 4 Hr Raw Data'!Q90="",'2 - 24 Hr Raw Data'!Q90=""),(Q94/Q$11)*100,"")</f>
        <v>#DIV/0!</v>
      </c>
      <c r="U94" s="253" t="e">
        <f ca="1">IF(R94&lt;20,"% RNC less than 20 %",IF(AND('1 - 4 Hr Raw Data'!Q90&lt;&gt;"",'2 - 24 Hr Raw Data'!Q90=""),"4 Hour: "&amp;'1 - 4 Hr Raw Data'!Q90,IF(AND('1 - 4 Hr Raw Data'!Q90="",'2 - 24 Hr Raw Data'!Q90&lt;&gt;""),"24 Hour: "&amp;'2 - 24 Hr Raw Data'!Q90,IF(AND('1 - 4 Hr Raw Data'!Q90="",'2 - 24 Hr Raw Data'!Q90=""),"","4 Hour: "&amp;'1 - 4 Hr Raw Data'!Q90&amp;"; 24 Hour: "&amp;'2 - 24 Hr Raw Data'!Q90))))</f>
        <v>#DIV/0!</v>
      </c>
      <c r="V94" s="16" t="b">
        <f t="shared" ca="1" si="1"/>
        <v>0</v>
      </c>
    </row>
    <row r="95" spans="1:22" ht="14" x14ac:dyDescent="0.15">
      <c r="A95" s="291" t="str">
        <f>IF('2 - 24 Hr Raw Data'!O91="","",'2 - 24 Hr Raw Data'!O91)</f>
        <v/>
      </c>
      <c r="B95" s="197" t="str">
        <f>IF(A95="","",'3 - 4 Hr Calc Data'!B95)</f>
        <v/>
      </c>
      <c r="C95" s="249" t="str">
        <f>IF(A95="","",'2 - 24 Hr Raw Data'!P91)</f>
        <v/>
      </c>
      <c r="D95" s="142">
        <f>IF(AND('1 - 4 Hr Raw Data'!Q91="",'2 - 24 Hr Raw Data'!Q91=""),'2 - 24 Hr Raw Data'!B91,"")</f>
        <v>0</v>
      </c>
      <c r="E95" s="128">
        <f>IF(AND('1 - 4 Hr Raw Data'!Q91="",'2 - 24 Hr Raw Data'!Q91=""),'2 - 24 Hr Raw Data'!I91,"")</f>
        <v>0</v>
      </c>
      <c r="F95" s="126">
        <f>IF(AND('1 - 4 Hr Raw Data'!Q91="",'2 - 24 Hr Raw Data'!Q91=""),'2 - 24 Hr Raw Data'!J91,"")</f>
        <v>0</v>
      </c>
      <c r="G95" s="126">
        <f>IF(AND('1 - 4 Hr Raw Data'!Q91="",'2 - 24 Hr Raw Data'!Q91=""),'2 - 24 Hr Raw Data'!K91,"")</f>
        <v>0</v>
      </c>
      <c r="H95" s="127">
        <f>IF(AND('1 - 4 Hr Raw Data'!Q91="",'2 - 24 Hr Raw Data'!Q91=""),'2 - 24 Hr Raw Data'!L91,"")</f>
        <v>0</v>
      </c>
      <c r="I95" s="355">
        <f>IF(AND('1 - 4 Hr Raw Data'!Q91="",'2 - 24 Hr Raw Data'!Q91=""),'2 - 24 Hr Raw Data'!M91,"")</f>
        <v>0</v>
      </c>
      <c r="J95" s="184" t="e">
        <f>IF(AND('1 - 4 Hr Raw Data'!Q91="",'2 - 24 Hr Raw Data'!Q91=""),(F95/(E95))*100,"")</f>
        <v>#DIV/0!</v>
      </c>
      <c r="K95" s="127" t="e">
        <f ca="1">IF(AND('1 - 4 Hr Raw Data'!Q91="",'2 - 24 Hr Raw Data'!Q91=""),J95/$J$11,"")</f>
        <v>#DIV/0!</v>
      </c>
      <c r="L95" s="182" t="e">
        <f>IF(AND('1 - 4 Hr Raw Data'!Q91="",'2 - 24 Hr Raw Data'!Q91=""),(G95/(E95))*100,"")</f>
        <v>#DIV/0!</v>
      </c>
      <c r="M95" s="127" t="e">
        <f ca="1">IF(AND('1 - 4 Hr Raw Data'!Q91="",'2 - 24 Hr Raw Data'!Q91=""),L95/$L$11,"")</f>
        <v>#DIV/0!</v>
      </c>
      <c r="N95" s="184" t="e">
        <f ca="1">IF(AND('1 - 4 Hr Raw Data'!Q91="",'2 - 24 Hr Raw Data'!Q91=""),H95/$H$11,"")</f>
        <v>#REF!</v>
      </c>
      <c r="O95" s="127" t="e">
        <f ca="1">IF(AND('1 - 4 Hr Raw Data'!Q91="",'2 - 24 Hr Raw Data'!Q91=""),I95/$I$11,"")</f>
        <v>#REF!</v>
      </c>
      <c r="P95" s="128" t="e">
        <f>IF(AND('1 - 4 Hr Raw Data'!Q91="",'2 - 24 Hr Raw Data'!Q91=""),(E95/D95)*($S$4/1.042)*2,"")</f>
        <v>#DIV/0!</v>
      </c>
      <c r="Q95" s="127" t="e">
        <f>IF(AND('1 - 4 Hr Raw Data'!Q91="",'2 - 24 Hr Raw Data'!Q91=""),LOG(P95/S$6,2),"")</f>
        <v>#DIV/0!</v>
      </c>
      <c r="R95" s="129" t="e">
        <f ca="1">IF(AND('1 - 4 Hr Raw Data'!Q91="",'2 - 24 Hr Raw Data'!Q91=""),(P95/P$11)*100,"")</f>
        <v>#DIV/0!</v>
      </c>
      <c r="S95" s="129" t="e">
        <f ca="1">IF(AND('1 - 4 Hr Raw Data'!Q91="",'2 - 24 Hr Raw Data'!Q91=""),(P95-S$6)/(P$11-S$6)*100,"")</f>
        <v>#DIV/0!</v>
      </c>
      <c r="T95" s="144" t="e">
        <f ca="1">IF(AND('1 - 4 Hr Raw Data'!Q91="",'2 - 24 Hr Raw Data'!Q91=""),(Q95/Q$11)*100,"")</f>
        <v>#DIV/0!</v>
      </c>
      <c r="U95" s="253" t="e">
        <f ca="1">IF(R95&lt;20,"% RNC less than 20 %",IF(AND('1 - 4 Hr Raw Data'!Q91&lt;&gt;"",'2 - 24 Hr Raw Data'!Q91=""),"4 Hour: "&amp;'1 - 4 Hr Raw Data'!Q91,IF(AND('1 - 4 Hr Raw Data'!Q91="",'2 - 24 Hr Raw Data'!Q91&lt;&gt;""),"24 Hour: "&amp;'2 - 24 Hr Raw Data'!Q91,IF(AND('1 - 4 Hr Raw Data'!Q91="",'2 - 24 Hr Raw Data'!Q91=""),"","4 Hour: "&amp;'1 - 4 Hr Raw Data'!Q91&amp;"; 24 Hour: "&amp;'2 - 24 Hr Raw Data'!Q91))))</f>
        <v>#DIV/0!</v>
      </c>
      <c r="V95" s="16" t="b">
        <f t="shared" ca="1" si="1"/>
        <v>0</v>
      </c>
    </row>
    <row r="96" spans="1:22" ht="14" x14ac:dyDescent="0.15">
      <c r="A96" s="291" t="str">
        <f>IF('2 - 24 Hr Raw Data'!O92="","",'2 - 24 Hr Raw Data'!O92)</f>
        <v/>
      </c>
      <c r="B96" s="197" t="str">
        <f>IF(A96="","",'3 - 4 Hr Calc Data'!B96)</f>
        <v/>
      </c>
      <c r="C96" s="249" t="str">
        <f>IF(A96="","",'2 - 24 Hr Raw Data'!P92)</f>
        <v/>
      </c>
      <c r="D96" s="142">
        <f>IF(AND('1 - 4 Hr Raw Data'!Q92="",'2 - 24 Hr Raw Data'!Q92=""),'2 - 24 Hr Raw Data'!B92,"")</f>
        <v>0</v>
      </c>
      <c r="E96" s="128">
        <f>IF(AND('1 - 4 Hr Raw Data'!Q92="",'2 - 24 Hr Raw Data'!Q92=""),'2 - 24 Hr Raw Data'!I92,"")</f>
        <v>0</v>
      </c>
      <c r="F96" s="126">
        <f>IF(AND('1 - 4 Hr Raw Data'!Q92="",'2 - 24 Hr Raw Data'!Q92=""),'2 - 24 Hr Raw Data'!J92,"")</f>
        <v>0</v>
      </c>
      <c r="G96" s="126">
        <f>IF(AND('1 - 4 Hr Raw Data'!Q92="",'2 - 24 Hr Raw Data'!Q92=""),'2 - 24 Hr Raw Data'!K92,"")</f>
        <v>0</v>
      </c>
      <c r="H96" s="127">
        <f>IF(AND('1 - 4 Hr Raw Data'!Q92="",'2 - 24 Hr Raw Data'!Q92=""),'2 - 24 Hr Raw Data'!L92,"")</f>
        <v>0</v>
      </c>
      <c r="I96" s="355">
        <f>IF(AND('1 - 4 Hr Raw Data'!Q92="",'2 - 24 Hr Raw Data'!Q92=""),'2 - 24 Hr Raw Data'!M92,"")</f>
        <v>0</v>
      </c>
      <c r="J96" s="184" t="e">
        <f>IF(AND('1 - 4 Hr Raw Data'!Q92="",'2 - 24 Hr Raw Data'!Q92=""),(F96/(E96))*100,"")</f>
        <v>#DIV/0!</v>
      </c>
      <c r="K96" s="127" t="e">
        <f ca="1">IF(AND('1 - 4 Hr Raw Data'!Q92="",'2 - 24 Hr Raw Data'!Q92=""),J96/$J$11,"")</f>
        <v>#DIV/0!</v>
      </c>
      <c r="L96" s="182" t="e">
        <f>IF(AND('1 - 4 Hr Raw Data'!Q92="",'2 - 24 Hr Raw Data'!Q92=""),(G96/(E96))*100,"")</f>
        <v>#DIV/0!</v>
      </c>
      <c r="M96" s="127" t="e">
        <f ca="1">IF(AND('1 - 4 Hr Raw Data'!Q92="",'2 - 24 Hr Raw Data'!Q92=""),L96/$L$11,"")</f>
        <v>#DIV/0!</v>
      </c>
      <c r="N96" s="184" t="e">
        <f ca="1">IF(AND('1 - 4 Hr Raw Data'!Q92="",'2 - 24 Hr Raw Data'!Q92=""),H96/$H$11,"")</f>
        <v>#REF!</v>
      </c>
      <c r="O96" s="127" t="e">
        <f ca="1">IF(AND('1 - 4 Hr Raw Data'!Q92="",'2 - 24 Hr Raw Data'!Q92=""),I96/$I$11,"")</f>
        <v>#REF!</v>
      </c>
      <c r="P96" s="128" t="e">
        <f>IF(AND('1 - 4 Hr Raw Data'!Q92="",'2 - 24 Hr Raw Data'!Q92=""),(E96/D96)*($S$4/1.042)*2,"")</f>
        <v>#DIV/0!</v>
      </c>
      <c r="Q96" s="127" t="e">
        <f>IF(AND('1 - 4 Hr Raw Data'!Q92="",'2 - 24 Hr Raw Data'!Q92=""),LOG(P96/S$6,2),"")</f>
        <v>#DIV/0!</v>
      </c>
      <c r="R96" s="129" t="e">
        <f ca="1">IF(AND('1 - 4 Hr Raw Data'!Q92="",'2 - 24 Hr Raw Data'!Q92=""),(P96/P$11)*100,"")</f>
        <v>#DIV/0!</v>
      </c>
      <c r="S96" s="129" t="e">
        <f ca="1">IF(AND('1 - 4 Hr Raw Data'!Q92="",'2 - 24 Hr Raw Data'!Q92=""),(P96-S$6)/(P$11-S$6)*100,"")</f>
        <v>#DIV/0!</v>
      </c>
      <c r="T96" s="144" t="e">
        <f ca="1">IF(AND('1 - 4 Hr Raw Data'!Q92="",'2 - 24 Hr Raw Data'!Q92=""),(Q96/Q$11)*100,"")</f>
        <v>#DIV/0!</v>
      </c>
      <c r="U96" s="253" t="e">
        <f ca="1">IF(R96&lt;20,"% RNC less than 20 %",IF(AND('1 - 4 Hr Raw Data'!Q92&lt;&gt;"",'2 - 24 Hr Raw Data'!Q92=""),"4 Hour: "&amp;'1 - 4 Hr Raw Data'!Q92,IF(AND('1 - 4 Hr Raw Data'!Q92="",'2 - 24 Hr Raw Data'!Q92&lt;&gt;""),"24 Hour: "&amp;'2 - 24 Hr Raw Data'!Q92,IF(AND('1 - 4 Hr Raw Data'!Q92="",'2 - 24 Hr Raw Data'!Q92=""),"","4 Hour: "&amp;'1 - 4 Hr Raw Data'!Q92&amp;"; 24 Hour: "&amp;'2 - 24 Hr Raw Data'!Q92))))</f>
        <v>#DIV/0!</v>
      </c>
      <c r="V96" s="16" t="b">
        <f t="shared" ca="1" si="1"/>
        <v>0</v>
      </c>
    </row>
    <row r="97" spans="1:22" ht="14" x14ac:dyDescent="0.15">
      <c r="A97" s="291" t="str">
        <f>IF('2 - 24 Hr Raw Data'!O93="","",'2 - 24 Hr Raw Data'!O93)</f>
        <v/>
      </c>
      <c r="B97" s="197" t="str">
        <f>IF(A97="","",'3 - 4 Hr Calc Data'!B97)</f>
        <v/>
      </c>
      <c r="C97" s="249" t="str">
        <f>IF(A97="","",'2 - 24 Hr Raw Data'!P93)</f>
        <v/>
      </c>
      <c r="D97" s="142">
        <f>IF(AND('1 - 4 Hr Raw Data'!Q93="",'2 - 24 Hr Raw Data'!Q93=""),'2 - 24 Hr Raw Data'!B93,"")</f>
        <v>0</v>
      </c>
      <c r="E97" s="128">
        <f>IF(AND('1 - 4 Hr Raw Data'!Q93="",'2 - 24 Hr Raw Data'!Q93=""),'2 - 24 Hr Raw Data'!I93,"")</f>
        <v>0</v>
      </c>
      <c r="F97" s="126">
        <f>IF(AND('1 - 4 Hr Raw Data'!Q93="",'2 - 24 Hr Raw Data'!Q93=""),'2 - 24 Hr Raw Data'!J93,"")</f>
        <v>0</v>
      </c>
      <c r="G97" s="126">
        <f>IF(AND('1 - 4 Hr Raw Data'!Q93="",'2 - 24 Hr Raw Data'!Q93=""),'2 - 24 Hr Raw Data'!K93,"")</f>
        <v>0</v>
      </c>
      <c r="H97" s="127">
        <f>IF(AND('1 - 4 Hr Raw Data'!Q93="",'2 - 24 Hr Raw Data'!Q93=""),'2 - 24 Hr Raw Data'!L93,"")</f>
        <v>0</v>
      </c>
      <c r="I97" s="355">
        <f>IF(AND('1 - 4 Hr Raw Data'!Q93="",'2 - 24 Hr Raw Data'!Q93=""),'2 - 24 Hr Raw Data'!M93,"")</f>
        <v>0</v>
      </c>
      <c r="J97" s="184" t="e">
        <f>IF(AND('1 - 4 Hr Raw Data'!Q93="",'2 - 24 Hr Raw Data'!Q93=""),(F97/(E97))*100,"")</f>
        <v>#DIV/0!</v>
      </c>
      <c r="K97" s="127" t="e">
        <f ca="1">IF(AND('1 - 4 Hr Raw Data'!Q93="",'2 - 24 Hr Raw Data'!Q93=""),J97/$J$11,"")</f>
        <v>#DIV/0!</v>
      </c>
      <c r="L97" s="182" t="e">
        <f>IF(AND('1 - 4 Hr Raw Data'!Q93="",'2 - 24 Hr Raw Data'!Q93=""),(G97/(E97))*100,"")</f>
        <v>#DIV/0!</v>
      </c>
      <c r="M97" s="127" t="e">
        <f ca="1">IF(AND('1 - 4 Hr Raw Data'!Q93="",'2 - 24 Hr Raw Data'!Q93=""),L97/$L$11,"")</f>
        <v>#DIV/0!</v>
      </c>
      <c r="N97" s="184" t="e">
        <f ca="1">IF(AND('1 - 4 Hr Raw Data'!Q93="",'2 - 24 Hr Raw Data'!Q93=""),H97/$H$11,"")</f>
        <v>#REF!</v>
      </c>
      <c r="O97" s="127" t="e">
        <f ca="1">IF(AND('1 - 4 Hr Raw Data'!Q93="",'2 - 24 Hr Raw Data'!Q93=""),I97/$I$11,"")</f>
        <v>#REF!</v>
      </c>
      <c r="P97" s="128" t="e">
        <f>IF(AND('1 - 4 Hr Raw Data'!Q93="",'2 - 24 Hr Raw Data'!Q93=""),(E97/D97)*($S$4/1.042)*2,"")</f>
        <v>#DIV/0!</v>
      </c>
      <c r="Q97" s="127" t="e">
        <f>IF(AND('1 - 4 Hr Raw Data'!Q93="",'2 - 24 Hr Raw Data'!Q93=""),LOG(P97/S$6,2),"")</f>
        <v>#DIV/0!</v>
      </c>
      <c r="R97" s="129" t="e">
        <f ca="1">IF(AND('1 - 4 Hr Raw Data'!Q93="",'2 - 24 Hr Raw Data'!Q93=""),(P97/P$11)*100,"")</f>
        <v>#DIV/0!</v>
      </c>
      <c r="S97" s="129" t="e">
        <f ca="1">IF(AND('1 - 4 Hr Raw Data'!Q93="",'2 - 24 Hr Raw Data'!Q93=""),(P97-S$6)/(P$11-S$6)*100,"")</f>
        <v>#DIV/0!</v>
      </c>
      <c r="T97" s="144" t="e">
        <f ca="1">IF(AND('1 - 4 Hr Raw Data'!Q93="",'2 - 24 Hr Raw Data'!Q93=""),(Q97/Q$11)*100,"")</f>
        <v>#DIV/0!</v>
      </c>
      <c r="U97" s="253" t="e">
        <f ca="1">IF(R97&lt;20,"% RNC less than 20 %",IF(AND('1 - 4 Hr Raw Data'!Q93&lt;&gt;"",'2 - 24 Hr Raw Data'!Q93=""),"4 Hour: "&amp;'1 - 4 Hr Raw Data'!Q93,IF(AND('1 - 4 Hr Raw Data'!Q93="",'2 - 24 Hr Raw Data'!Q93&lt;&gt;""),"24 Hour: "&amp;'2 - 24 Hr Raw Data'!Q93,IF(AND('1 - 4 Hr Raw Data'!Q93="",'2 - 24 Hr Raw Data'!Q93=""),"","4 Hour: "&amp;'1 - 4 Hr Raw Data'!Q93&amp;"; 24 Hour: "&amp;'2 - 24 Hr Raw Data'!Q93))))</f>
        <v>#DIV/0!</v>
      </c>
      <c r="V97" s="16" t="b">
        <f t="shared" ca="1" si="1"/>
        <v>0</v>
      </c>
    </row>
    <row r="98" spans="1:22" ht="14" x14ac:dyDescent="0.15">
      <c r="A98" s="291" t="str">
        <f>IF('2 - 24 Hr Raw Data'!O94="","",'2 - 24 Hr Raw Data'!O94)</f>
        <v/>
      </c>
      <c r="B98" s="197" t="str">
        <f>IF(A98="","",'3 - 4 Hr Calc Data'!B98)</f>
        <v/>
      </c>
      <c r="C98" s="249" t="str">
        <f>IF(A98="","",'2 - 24 Hr Raw Data'!P94)</f>
        <v/>
      </c>
      <c r="D98" s="142">
        <f>IF(AND('1 - 4 Hr Raw Data'!Q94="",'2 - 24 Hr Raw Data'!Q94=""),'2 - 24 Hr Raw Data'!B94,"")</f>
        <v>0</v>
      </c>
      <c r="E98" s="128">
        <f>IF(AND('1 - 4 Hr Raw Data'!Q94="",'2 - 24 Hr Raw Data'!Q94=""),'2 - 24 Hr Raw Data'!I94,"")</f>
        <v>0</v>
      </c>
      <c r="F98" s="126">
        <f>IF(AND('1 - 4 Hr Raw Data'!Q94="",'2 - 24 Hr Raw Data'!Q94=""),'2 - 24 Hr Raw Data'!J94,"")</f>
        <v>0</v>
      </c>
      <c r="G98" s="126">
        <f>IF(AND('1 - 4 Hr Raw Data'!Q94="",'2 - 24 Hr Raw Data'!Q94=""),'2 - 24 Hr Raw Data'!K94,"")</f>
        <v>0</v>
      </c>
      <c r="H98" s="127">
        <f>IF(AND('1 - 4 Hr Raw Data'!Q94="",'2 - 24 Hr Raw Data'!Q94=""),'2 - 24 Hr Raw Data'!L94,"")</f>
        <v>0</v>
      </c>
      <c r="I98" s="355">
        <f>IF(AND('1 - 4 Hr Raw Data'!Q94="",'2 - 24 Hr Raw Data'!Q94=""),'2 - 24 Hr Raw Data'!M94,"")</f>
        <v>0</v>
      </c>
      <c r="J98" s="184" t="e">
        <f>IF(AND('1 - 4 Hr Raw Data'!Q94="",'2 - 24 Hr Raw Data'!Q94=""),(F98/(E98))*100,"")</f>
        <v>#DIV/0!</v>
      </c>
      <c r="K98" s="127" t="e">
        <f ca="1">IF(AND('1 - 4 Hr Raw Data'!Q94="",'2 - 24 Hr Raw Data'!Q94=""),J98/$J$11,"")</f>
        <v>#DIV/0!</v>
      </c>
      <c r="L98" s="182" t="e">
        <f>IF(AND('1 - 4 Hr Raw Data'!Q94="",'2 - 24 Hr Raw Data'!Q94=""),(G98/(E98))*100,"")</f>
        <v>#DIV/0!</v>
      </c>
      <c r="M98" s="127" t="e">
        <f ca="1">IF(AND('1 - 4 Hr Raw Data'!Q94="",'2 - 24 Hr Raw Data'!Q94=""),L98/$L$11,"")</f>
        <v>#DIV/0!</v>
      </c>
      <c r="N98" s="184" t="e">
        <f ca="1">IF(AND('1 - 4 Hr Raw Data'!Q94="",'2 - 24 Hr Raw Data'!Q94=""),H98/$H$11,"")</f>
        <v>#REF!</v>
      </c>
      <c r="O98" s="127" t="e">
        <f ca="1">IF(AND('1 - 4 Hr Raw Data'!Q94="",'2 - 24 Hr Raw Data'!Q94=""),I98/$I$11,"")</f>
        <v>#REF!</v>
      </c>
      <c r="P98" s="128" t="e">
        <f>IF(AND('1 - 4 Hr Raw Data'!Q94="",'2 - 24 Hr Raw Data'!Q94=""),(E98/D98)*($S$4/1.042)*2,"")</f>
        <v>#DIV/0!</v>
      </c>
      <c r="Q98" s="127" t="e">
        <f>IF(AND('1 - 4 Hr Raw Data'!Q94="",'2 - 24 Hr Raw Data'!Q94=""),LOG(P98/S$6,2),"")</f>
        <v>#DIV/0!</v>
      </c>
      <c r="R98" s="129" t="e">
        <f ca="1">IF(AND('1 - 4 Hr Raw Data'!Q94="",'2 - 24 Hr Raw Data'!Q94=""),(P98/P$11)*100,"")</f>
        <v>#DIV/0!</v>
      </c>
      <c r="S98" s="129" t="e">
        <f ca="1">IF(AND('1 - 4 Hr Raw Data'!Q94="",'2 - 24 Hr Raw Data'!Q94=""),(P98-S$6)/(P$11-S$6)*100,"")</f>
        <v>#DIV/0!</v>
      </c>
      <c r="T98" s="144" t="e">
        <f ca="1">IF(AND('1 - 4 Hr Raw Data'!Q94="",'2 - 24 Hr Raw Data'!Q94=""),(Q98/Q$11)*100,"")</f>
        <v>#DIV/0!</v>
      </c>
      <c r="U98" s="253" t="e">
        <f ca="1">IF(R98&lt;20,"% RNC less than 20 %",IF(AND('1 - 4 Hr Raw Data'!Q94&lt;&gt;"",'2 - 24 Hr Raw Data'!Q94=""),"4 Hour: "&amp;'1 - 4 Hr Raw Data'!Q94,IF(AND('1 - 4 Hr Raw Data'!Q94="",'2 - 24 Hr Raw Data'!Q94&lt;&gt;""),"24 Hour: "&amp;'2 - 24 Hr Raw Data'!Q94,IF(AND('1 - 4 Hr Raw Data'!Q94="",'2 - 24 Hr Raw Data'!Q94=""),"","4 Hour: "&amp;'1 - 4 Hr Raw Data'!Q94&amp;"; 24 Hour: "&amp;'2 - 24 Hr Raw Data'!Q94))))</f>
        <v>#DIV/0!</v>
      </c>
      <c r="V98" s="16" t="b">
        <f t="shared" ca="1" si="1"/>
        <v>0</v>
      </c>
    </row>
    <row r="99" spans="1:22" ht="14" x14ac:dyDescent="0.15">
      <c r="A99" s="291" t="str">
        <f>IF('2 - 24 Hr Raw Data'!O95="","",'2 - 24 Hr Raw Data'!O95)</f>
        <v/>
      </c>
      <c r="B99" s="197" t="str">
        <f>IF(A99="","",'3 - 4 Hr Calc Data'!B99)</f>
        <v/>
      </c>
      <c r="C99" s="249" t="str">
        <f>IF(A99="","",'2 - 24 Hr Raw Data'!P95)</f>
        <v/>
      </c>
      <c r="D99" s="142">
        <f>IF(AND('1 - 4 Hr Raw Data'!Q95="",'2 - 24 Hr Raw Data'!Q95=""),'2 - 24 Hr Raw Data'!B95,"")</f>
        <v>0</v>
      </c>
      <c r="E99" s="128">
        <f>IF(AND('1 - 4 Hr Raw Data'!Q95="",'2 - 24 Hr Raw Data'!Q95=""),'2 - 24 Hr Raw Data'!I95,"")</f>
        <v>0</v>
      </c>
      <c r="F99" s="126">
        <f>IF(AND('1 - 4 Hr Raw Data'!Q95="",'2 - 24 Hr Raw Data'!Q95=""),'2 - 24 Hr Raw Data'!J95,"")</f>
        <v>0</v>
      </c>
      <c r="G99" s="126">
        <f>IF(AND('1 - 4 Hr Raw Data'!Q95="",'2 - 24 Hr Raw Data'!Q95=""),'2 - 24 Hr Raw Data'!K95,"")</f>
        <v>0</v>
      </c>
      <c r="H99" s="127">
        <f>IF(AND('1 - 4 Hr Raw Data'!Q95="",'2 - 24 Hr Raw Data'!Q95=""),'2 - 24 Hr Raw Data'!L95,"")</f>
        <v>0</v>
      </c>
      <c r="I99" s="355">
        <f>IF(AND('1 - 4 Hr Raw Data'!Q95="",'2 - 24 Hr Raw Data'!Q95=""),'2 - 24 Hr Raw Data'!M95,"")</f>
        <v>0</v>
      </c>
      <c r="J99" s="184" t="e">
        <f>IF(AND('1 - 4 Hr Raw Data'!Q95="",'2 - 24 Hr Raw Data'!Q95=""),(F99/(E99))*100,"")</f>
        <v>#DIV/0!</v>
      </c>
      <c r="K99" s="127" t="e">
        <f ca="1">IF(AND('1 - 4 Hr Raw Data'!Q95="",'2 - 24 Hr Raw Data'!Q95=""),J99/$J$11,"")</f>
        <v>#DIV/0!</v>
      </c>
      <c r="L99" s="182" t="e">
        <f>IF(AND('1 - 4 Hr Raw Data'!Q95="",'2 - 24 Hr Raw Data'!Q95=""),(G99/(E99))*100,"")</f>
        <v>#DIV/0!</v>
      </c>
      <c r="M99" s="127" t="e">
        <f ca="1">IF(AND('1 - 4 Hr Raw Data'!Q95="",'2 - 24 Hr Raw Data'!Q95=""),L99/$L$11,"")</f>
        <v>#DIV/0!</v>
      </c>
      <c r="N99" s="184" t="e">
        <f ca="1">IF(AND('1 - 4 Hr Raw Data'!Q95="",'2 - 24 Hr Raw Data'!Q95=""),H99/$H$11,"")</f>
        <v>#REF!</v>
      </c>
      <c r="O99" s="127" t="e">
        <f ca="1">IF(AND('1 - 4 Hr Raw Data'!Q95="",'2 - 24 Hr Raw Data'!Q95=""),I99/$I$11,"")</f>
        <v>#REF!</v>
      </c>
      <c r="P99" s="128" t="e">
        <f>IF(AND('1 - 4 Hr Raw Data'!Q95="",'2 - 24 Hr Raw Data'!Q95=""),(E99/D99)*($S$4/1.042)*2,"")</f>
        <v>#DIV/0!</v>
      </c>
      <c r="Q99" s="127" t="e">
        <f>IF(AND('1 - 4 Hr Raw Data'!Q95="",'2 - 24 Hr Raw Data'!Q95=""),LOG(P99/S$6,2),"")</f>
        <v>#DIV/0!</v>
      </c>
      <c r="R99" s="129" t="e">
        <f ca="1">IF(AND('1 - 4 Hr Raw Data'!Q95="",'2 - 24 Hr Raw Data'!Q95=""),(P99/P$11)*100,"")</f>
        <v>#DIV/0!</v>
      </c>
      <c r="S99" s="129" t="e">
        <f ca="1">IF(AND('1 - 4 Hr Raw Data'!Q95="",'2 - 24 Hr Raw Data'!Q95=""),(P99-S$6)/(P$11-S$6)*100,"")</f>
        <v>#DIV/0!</v>
      </c>
      <c r="T99" s="144" t="e">
        <f ca="1">IF(AND('1 - 4 Hr Raw Data'!Q95="",'2 - 24 Hr Raw Data'!Q95=""),(Q99/Q$11)*100,"")</f>
        <v>#DIV/0!</v>
      </c>
      <c r="U99" s="253" t="e">
        <f ca="1">IF(R99&lt;20,"% RNC less than 20 %",IF(AND('1 - 4 Hr Raw Data'!Q95&lt;&gt;"",'2 - 24 Hr Raw Data'!Q95=""),"4 Hour: "&amp;'1 - 4 Hr Raw Data'!Q95,IF(AND('1 - 4 Hr Raw Data'!Q95="",'2 - 24 Hr Raw Data'!Q95&lt;&gt;""),"24 Hour: "&amp;'2 - 24 Hr Raw Data'!Q95,IF(AND('1 - 4 Hr Raw Data'!Q95="",'2 - 24 Hr Raw Data'!Q95=""),"","4 Hour: "&amp;'1 - 4 Hr Raw Data'!Q95&amp;"; 24 Hour: "&amp;'2 - 24 Hr Raw Data'!Q95))))</f>
        <v>#DIV/0!</v>
      </c>
      <c r="V99" s="16" t="b">
        <f t="shared" ca="1" si="1"/>
        <v>0</v>
      </c>
    </row>
    <row r="100" spans="1:22" ht="14" x14ac:dyDescent="0.15">
      <c r="A100" s="291" t="str">
        <f>IF('2 - 24 Hr Raw Data'!O96="","",'2 - 24 Hr Raw Data'!O96)</f>
        <v/>
      </c>
      <c r="B100" s="197" t="str">
        <f>IF(A100="","",'3 - 4 Hr Calc Data'!B100)</f>
        <v/>
      </c>
      <c r="C100" s="249" t="str">
        <f>IF(A100="","",'2 - 24 Hr Raw Data'!P96)</f>
        <v/>
      </c>
      <c r="D100" s="142">
        <f>IF(AND('1 - 4 Hr Raw Data'!Q96="",'2 - 24 Hr Raw Data'!Q96=""),'2 - 24 Hr Raw Data'!B96,"")</f>
        <v>0</v>
      </c>
      <c r="E100" s="128">
        <f>IF(AND('1 - 4 Hr Raw Data'!Q96="",'2 - 24 Hr Raw Data'!Q96=""),'2 - 24 Hr Raw Data'!I96,"")</f>
        <v>0</v>
      </c>
      <c r="F100" s="126">
        <f>IF(AND('1 - 4 Hr Raw Data'!Q96="",'2 - 24 Hr Raw Data'!Q96=""),'2 - 24 Hr Raw Data'!J96,"")</f>
        <v>0</v>
      </c>
      <c r="G100" s="126">
        <f>IF(AND('1 - 4 Hr Raw Data'!Q96="",'2 - 24 Hr Raw Data'!Q96=""),'2 - 24 Hr Raw Data'!K96,"")</f>
        <v>0</v>
      </c>
      <c r="H100" s="127">
        <f>IF(AND('1 - 4 Hr Raw Data'!Q96="",'2 - 24 Hr Raw Data'!Q96=""),'2 - 24 Hr Raw Data'!L96,"")</f>
        <v>0</v>
      </c>
      <c r="I100" s="355">
        <f>IF(AND('1 - 4 Hr Raw Data'!Q96="",'2 - 24 Hr Raw Data'!Q96=""),'2 - 24 Hr Raw Data'!M96,"")</f>
        <v>0</v>
      </c>
      <c r="J100" s="184" t="e">
        <f>IF(AND('1 - 4 Hr Raw Data'!Q96="",'2 - 24 Hr Raw Data'!Q96=""),(F100/(E100))*100,"")</f>
        <v>#DIV/0!</v>
      </c>
      <c r="K100" s="127" t="e">
        <f ca="1">IF(AND('1 - 4 Hr Raw Data'!Q96="",'2 - 24 Hr Raw Data'!Q96=""),J100/$J$11,"")</f>
        <v>#DIV/0!</v>
      </c>
      <c r="L100" s="182" t="e">
        <f>IF(AND('1 - 4 Hr Raw Data'!Q96="",'2 - 24 Hr Raw Data'!Q96=""),(G100/(E100))*100,"")</f>
        <v>#DIV/0!</v>
      </c>
      <c r="M100" s="127" t="e">
        <f ca="1">IF(AND('1 - 4 Hr Raw Data'!Q96="",'2 - 24 Hr Raw Data'!Q96=""),L100/$L$11,"")</f>
        <v>#DIV/0!</v>
      </c>
      <c r="N100" s="184" t="e">
        <f ca="1">IF(AND('1 - 4 Hr Raw Data'!Q96="",'2 - 24 Hr Raw Data'!Q96=""),H100/$H$11,"")</f>
        <v>#REF!</v>
      </c>
      <c r="O100" s="127" t="e">
        <f ca="1">IF(AND('1 - 4 Hr Raw Data'!Q96="",'2 - 24 Hr Raw Data'!Q96=""),I100/$I$11,"")</f>
        <v>#REF!</v>
      </c>
      <c r="P100" s="128" t="e">
        <f>IF(AND('1 - 4 Hr Raw Data'!Q96="",'2 - 24 Hr Raw Data'!Q96=""),(E100/D100)*($S$4/1.042)*2,"")</f>
        <v>#DIV/0!</v>
      </c>
      <c r="Q100" s="127" t="e">
        <f>IF(AND('1 - 4 Hr Raw Data'!Q96="",'2 - 24 Hr Raw Data'!Q96=""),LOG(P100/S$6,2),"")</f>
        <v>#DIV/0!</v>
      </c>
      <c r="R100" s="129" t="e">
        <f ca="1">IF(AND('1 - 4 Hr Raw Data'!Q96="",'2 - 24 Hr Raw Data'!Q96=""),(P100/P$11)*100,"")</f>
        <v>#DIV/0!</v>
      </c>
      <c r="S100" s="129" t="e">
        <f ca="1">IF(AND('1 - 4 Hr Raw Data'!Q96="",'2 - 24 Hr Raw Data'!Q96=""),(P100-S$6)/(P$11-S$6)*100,"")</f>
        <v>#DIV/0!</v>
      </c>
      <c r="T100" s="144" t="e">
        <f ca="1">IF(AND('1 - 4 Hr Raw Data'!Q96="",'2 - 24 Hr Raw Data'!Q96=""),(Q100/Q$11)*100,"")</f>
        <v>#DIV/0!</v>
      </c>
      <c r="U100" s="253" t="e">
        <f ca="1">IF(R100&lt;20,"% RNC less than 20 %",IF(AND('1 - 4 Hr Raw Data'!Q96&lt;&gt;"",'2 - 24 Hr Raw Data'!Q96=""),"4 Hour: "&amp;'1 - 4 Hr Raw Data'!Q96,IF(AND('1 - 4 Hr Raw Data'!Q96="",'2 - 24 Hr Raw Data'!Q96&lt;&gt;""),"24 Hour: "&amp;'2 - 24 Hr Raw Data'!Q96,IF(AND('1 - 4 Hr Raw Data'!Q96="",'2 - 24 Hr Raw Data'!Q96=""),"","4 Hour: "&amp;'1 - 4 Hr Raw Data'!Q96&amp;"; 24 Hour: "&amp;'2 - 24 Hr Raw Data'!Q96))))</f>
        <v>#DIV/0!</v>
      </c>
      <c r="V100" s="16" t="b">
        <f t="shared" ca="1" si="1"/>
        <v>0</v>
      </c>
    </row>
    <row r="101" spans="1:22" ht="14" x14ac:dyDescent="0.15">
      <c r="A101" s="291" t="str">
        <f>IF('2 - 24 Hr Raw Data'!O97="","",'2 - 24 Hr Raw Data'!O97)</f>
        <v/>
      </c>
      <c r="B101" s="197" t="str">
        <f>IF(A101="","",'3 - 4 Hr Calc Data'!B101)</f>
        <v/>
      </c>
      <c r="C101" s="249" t="str">
        <f>IF(A101="","",'2 - 24 Hr Raw Data'!P97)</f>
        <v/>
      </c>
      <c r="D101" s="142">
        <f>IF(AND('1 - 4 Hr Raw Data'!Q97="",'2 - 24 Hr Raw Data'!Q97=""),'2 - 24 Hr Raw Data'!B97,"")</f>
        <v>0</v>
      </c>
      <c r="E101" s="128">
        <f>IF(AND('1 - 4 Hr Raw Data'!Q97="",'2 - 24 Hr Raw Data'!Q97=""),'2 - 24 Hr Raw Data'!I97,"")</f>
        <v>0</v>
      </c>
      <c r="F101" s="126">
        <f>IF(AND('1 - 4 Hr Raw Data'!Q97="",'2 - 24 Hr Raw Data'!Q97=""),'2 - 24 Hr Raw Data'!J97,"")</f>
        <v>0</v>
      </c>
      <c r="G101" s="126">
        <f>IF(AND('1 - 4 Hr Raw Data'!Q97="",'2 - 24 Hr Raw Data'!Q97=""),'2 - 24 Hr Raw Data'!K97,"")</f>
        <v>0</v>
      </c>
      <c r="H101" s="127">
        <f>IF(AND('1 - 4 Hr Raw Data'!Q97="",'2 - 24 Hr Raw Data'!Q97=""),'2 - 24 Hr Raw Data'!L97,"")</f>
        <v>0</v>
      </c>
      <c r="I101" s="355">
        <f>IF(AND('1 - 4 Hr Raw Data'!Q97="",'2 - 24 Hr Raw Data'!Q97=""),'2 - 24 Hr Raw Data'!M97,"")</f>
        <v>0</v>
      </c>
      <c r="J101" s="184" t="e">
        <f>IF(AND('1 - 4 Hr Raw Data'!Q97="",'2 - 24 Hr Raw Data'!Q97=""),(F101/(E101))*100,"")</f>
        <v>#DIV/0!</v>
      </c>
      <c r="K101" s="127" t="e">
        <f ca="1">IF(AND('1 - 4 Hr Raw Data'!Q97="",'2 - 24 Hr Raw Data'!Q97=""),J101/$J$11,"")</f>
        <v>#DIV/0!</v>
      </c>
      <c r="L101" s="182" t="e">
        <f>IF(AND('1 - 4 Hr Raw Data'!Q97="",'2 - 24 Hr Raw Data'!Q97=""),(G101/(E101))*100,"")</f>
        <v>#DIV/0!</v>
      </c>
      <c r="M101" s="127" t="e">
        <f ca="1">IF(AND('1 - 4 Hr Raw Data'!Q97="",'2 - 24 Hr Raw Data'!Q97=""),L101/$L$11,"")</f>
        <v>#DIV/0!</v>
      </c>
      <c r="N101" s="184" t="e">
        <f ca="1">IF(AND('1 - 4 Hr Raw Data'!Q97="",'2 - 24 Hr Raw Data'!Q97=""),H101/$H$11,"")</f>
        <v>#REF!</v>
      </c>
      <c r="O101" s="127" t="e">
        <f ca="1">IF(AND('1 - 4 Hr Raw Data'!Q97="",'2 - 24 Hr Raw Data'!Q97=""),I101/$I$11,"")</f>
        <v>#REF!</v>
      </c>
      <c r="P101" s="128" t="e">
        <f>IF(AND('1 - 4 Hr Raw Data'!Q97="",'2 - 24 Hr Raw Data'!Q97=""),(E101/D101)*($S$4/1.042)*2,"")</f>
        <v>#DIV/0!</v>
      </c>
      <c r="Q101" s="127" t="e">
        <f>IF(AND('1 - 4 Hr Raw Data'!Q97="",'2 - 24 Hr Raw Data'!Q97=""),LOG(P101/S$6,2),"")</f>
        <v>#DIV/0!</v>
      </c>
      <c r="R101" s="129" t="e">
        <f ca="1">IF(AND('1 - 4 Hr Raw Data'!Q97="",'2 - 24 Hr Raw Data'!Q97=""),(P101/P$11)*100,"")</f>
        <v>#DIV/0!</v>
      </c>
      <c r="S101" s="129" t="e">
        <f ca="1">IF(AND('1 - 4 Hr Raw Data'!Q97="",'2 - 24 Hr Raw Data'!Q97=""),(P101-S$6)/(P$11-S$6)*100,"")</f>
        <v>#DIV/0!</v>
      </c>
      <c r="T101" s="144" t="e">
        <f ca="1">IF(AND('1 - 4 Hr Raw Data'!Q97="",'2 - 24 Hr Raw Data'!Q97=""),(Q101/Q$11)*100,"")</f>
        <v>#DIV/0!</v>
      </c>
      <c r="U101" s="253" t="e">
        <f ca="1">IF(R101&lt;20,"% RNC less than 20 %",IF(AND('1 - 4 Hr Raw Data'!Q97&lt;&gt;"",'2 - 24 Hr Raw Data'!Q97=""),"4 Hour: "&amp;'1 - 4 Hr Raw Data'!Q97,IF(AND('1 - 4 Hr Raw Data'!Q97="",'2 - 24 Hr Raw Data'!Q97&lt;&gt;""),"24 Hour: "&amp;'2 - 24 Hr Raw Data'!Q97,IF(AND('1 - 4 Hr Raw Data'!Q97="",'2 - 24 Hr Raw Data'!Q97=""),"","4 Hour: "&amp;'1 - 4 Hr Raw Data'!Q97&amp;"; 24 Hour: "&amp;'2 - 24 Hr Raw Data'!Q97))))</f>
        <v>#DIV/0!</v>
      </c>
      <c r="V101" s="16" t="b">
        <f t="shared" ca="1" si="1"/>
        <v>0</v>
      </c>
    </row>
    <row r="102" spans="1:22" ht="14" x14ac:dyDescent="0.15">
      <c r="A102" s="291" t="str">
        <f>IF('2 - 24 Hr Raw Data'!O98="","",'2 - 24 Hr Raw Data'!O98)</f>
        <v/>
      </c>
      <c r="B102" s="197" t="str">
        <f>IF(A102="","",'3 - 4 Hr Calc Data'!B102)</f>
        <v/>
      </c>
      <c r="C102" s="249" t="str">
        <f>IF(A102="","",'2 - 24 Hr Raw Data'!P98)</f>
        <v/>
      </c>
      <c r="D102" s="142">
        <f>IF(AND('1 - 4 Hr Raw Data'!Q98="",'2 - 24 Hr Raw Data'!Q98=""),'2 - 24 Hr Raw Data'!B98,"")</f>
        <v>0</v>
      </c>
      <c r="E102" s="128">
        <f>IF(AND('1 - 4 Hr Raw Data'!Q98="",'2 - 24 Hr Raw Data'!Q98=""),'2 - 24 Hr Raw Data'!I98,"")</f>
        <v>0</v>
      </c>
      <c r="F102" s="126">
        <f>IF(AND('1 - 4 Hr Raw Data'!Q98="",'2 - 24 Hr Raw Data'!Q98=""),'2 - 24 Hr Raw Data'!J98,"")</f>
        <v>0</v>
      </c>
      <c r="G102" s="126">
        <f>IF(AND('1 - 4 Hr Raw Data'!Q98="",'2 - 24 Hr Raw Data'!Q98=""),'2 - 24 Hr Raw Data'!K98,"")</f>
        <v>0</v>
      </c>
      <c r="H102" s="127">
        <f>IF(AND('1 - 4 Hr Raw Data'!Q98="",'2 - 24 Hr Raw Data'!Q98=""),'2 - 24 Hr Raw Data'!L98,"")</f>
        <v>0</v>
      </c>
      <c r="I102" s="355">
        <f>IF(AND('1 - 4 Hr Raw Data'!Q98="",'2 - 24 Hr Raw Data'!Q98=""),'2 - 24 Hr Raw Data'!M98,"")</f>
        <v>0</v>
      </c>
      <c r="J102" s="184" t="e">
        <f>IF(AND('1 - 4 Hr Raw Data'!Q98="",'2 - 24 Hr Raw Data'!Q98=""),(F102/(E102))*100,"")</f>
        <v>#DIV/0!</v>
      </c>
      <c r="K102" s="127" t="e">
        <f ca="1">IF(AND('1 - 4 Hr Raw Data'!Q98="",'2 - 24 Hr Raw Data'!Q98=""),J102/$J$11,"")</f>
        <v>#DIV/0!</v>
      </c>
      <c r="L102" s="182" t="e">
        <f>IF(AND('1 - 4 Hr Raw Data'!Q98="",'2 - 24 Hr Raw Data'!Q98=""),(G102/(E102))*100,"")</f>
        <v>#DIV/0!</v>
      </c>
      <c r="M102" s="127" t="e">
        <f ca="1">IF(AND('1 - 4 Hr Raw Data'!Q98="",'2 - 24 Hr Raw Data'!Q98=""),L102/$L$11,"")</f>
        <v>#DIV/0!</v>
      </c>
      <c r="N102" s="184" t="e">
        <f ca="1">IF(AND('1 - 4 Hr Raw Data'!Q98="",'2 - 24 Hr Raw Data'!Q98=""),H102/$H$11,"")</f>
        <v>#REF!</v>
      </c>
      <c r="O102" s="127" t="e">
        <f ca="1">IF(AND('1 - 4 Hr Raw Data'!Q98="",'2 - 24 Hr Raw Data'!Q98=""),I102/$I$11,"")</f>
        <v>#REF!</v>
      </c>
      <c r="P102" s="128" t="e">
        <f>IF(AND('1 - 4 Hr Raw Data'!Q98="",'2 - 24 Hr Raw Data'!Q98=""),(E102/D102)*($S$4/1.042)*2,"")</f>
        <v>#DIV/0!</v>
      </c>
      <c r="Q102" s="127" t="e">
        <f>IF(AND('1 - 4 Hr Raw Data'!Q98="",'2 - 24 Hr Raw Data'!Q98=""),LOG(P102/S$6,2),"")</f>
        <v>#DIV/0!</v>
      </c>
      <c r="R102" s="129" t="e">
        <f ca="1">IF(AND('1 - 4 Hr Raw Data'!Q98="",'2 - 24 Hr Raw Data'!Q98=""),(P102/P$11)*100,"")</f>
        <v>#DIV/0!</v>
      </c>
      <c r="S102" s="129" t="e">
        <f ca="1">IF(AND('1 - 4 Hr Raw Data'!Q98="",'2 - 24 Hr Raw Data'!Q98=""),(P102-S$6)/(P$11-S$6)*100,"")</f>
        <v>#DIV/0!</v>
      </c>
      <c r="T102" s="144" t="e">
        <f ca="1">IF(AND('1 - 4 Hr Raw Data'!Q98="",'2 - 24 Hr Raw Data'!Q98=""),(Q102/Q$11)*100,"")</f>
        <v>#DIV/0!</v>
      </c>
      <c r="U102" s="253" t="e">
        <f ca="1">IF(R102&lt;20,"% RNC less than 20 %",IF(AND('1 - 4 Hr Raw Data'!Q98&lt;&gt;"",'2 - 24 Hr Raw Data'!Q98=""),"4 Hour: "&amp;'1 - 4 Hr Raw Data'!Q98,IF(AND('1 - 4 Hr Raw Data'!Q98="",'2 - 24 Hr Raw Data'!Q98&lt;&gt;""),"24 Hour: "&amp;'2 - 24 Hr Raw Data'!Q98,IF(AND('1 - 4 Hr Raw Data'!Q98="",'2 - 24 Hr Raw Data'!Q98=""),"","4 Hour: "&amp;'1 - 4 Hr Raw Data'!Q98&amp;"; 24 Hour: "&amp;'2 - 24 Hr Raw Data'!Q98))))</f>
        <v>#DIV/0!</v>
      </c>
      <c r="V102" s="16" t="b">
        <f t="shared" ca="1" si="1"/>
        <v>0</v>
      </c>
    </row>
    <row r="103" spans="1:22" ht="14" x14ac:dyDescent="0.15">
      <c r="A103" s="291" t="str">
        <f>IF('2 - 24 Hr Raw Data'!O99="","",'2 - 24 Hr Raw Data'!O99)</f>
        <v/>
      </c>
      <c r="B103" s="197" t="str">
        <f>IF(A103="","",'3 - 4 Hr Calc Data'!B103)</f>
        <v/>
      </c>
      <c r="C103" s="249" t="str">
        <f>IF(A103="","",'2 - 24 Hr Raw Data'!P99)</f>
        <v/>
      </c>
      <c r="D103" s="142">
        <f>IF(AND('1 - 4 Hr Raw Data'!Q99="",'2 - 24 Hr Raw Data'!Q99=""),'2 - 24 Hr Raw Data'!B99,"")</f>
        <v>0</v>
      </c>
      <c r="E103" s="128">
        <f>IF(AND('1 - 4 Hr Raw Data'!Q99="",'2 - 24 Hr Raw Data'!Q99=""),'2 - 24 Hr Raw Data'!I99,"")</f>
        <v>0</v>
      </c>
      <c r="F103" s="126">
        <f>IF(AND('1 - 4 Hr Raw Data'!Q99="",'2 - 24 Hr Raw Data'!Q99=""),'2 - 24 Hr Raw Data'!J99,"")</f>
        <v>0</v>
      </c>
      <c r="G103" s="126">
        <f>IF(AND('1 - 4 Hr Raw Data'!Q99="",'2 - 24 Hr Raw Data'!Q99=""),'2 - 24 Hr Raw Data'!K99,"")</f>
        <v>0</v>
      </c>
      <c r="H103" s="127">
        <f>IF(AND('1 - 4 Hr Raw Data'!Q99="",'2 - 24 Hr Raw Data'!Q99=""),'2 - 24 Hr Raw Data'!L99,"")</f>
        <v>0</v>
      </c>
      <c r="I103" s="355">
        <f>IF(AND('1 - 4 Hr Raw Data'!Q99="",'2 - 24 Hr Raw Data'!Q99=""),'2 - 24 Hr Raw Data'!M99,"")</f>
        <v>0</v>
      </c>
      <c r="J103" s="184" t="e">
        <f>IF(AND('1 - 4 Hr Raw Data'!Q99="",'2 - 24 Hr Raw Data'!Q99=""),(F103/(E103))*100,"")</f>
        <v>#DIV/0!</v>
      </c>
      <c r="K103" s="127" t="e">
        <f ca="1">IF(AND('1 - 4 Hr Raw Data'!Q99="",'2 - 24 Hr Raw Data'!Q99=""),J103/$J$11,"")</f>
        <v>#DIV/0!</v>
      </c>
      <c r="L103" s="182" t="e">
        <f>IF(AND('1 - 4 Hr Raw Data'!Q99="",'2 - 24 Hr Raw Data'!Q99=""),(G103/(E103))*100,"")</f>
        <v>#DIV/0!</v>
      </c>
      <c r="M103" s="127" t="e">
        <f ca="1">IF(AND('1 - 4 Hr Raw Data'!Q99="",'2 - 24 Hr Raw Data'!Q99=""),L103/$L$11,"")</f>
        <v>#DIV/0!</v>
      </c>
      <c r="N103" s="184" t="e">
        <f ca="1">IF(AND('1 - 4 Hr Raw Data'!Q99="",'2 - 24 Hr Raw Data'!Q99=""),H103/$H$11,"")</f>
        <v>#REF!</v>
      </c>
      <c r="O103" s="127" t="e">
        <f ca="1">IF(AND('1 - 4 Hr Raw Data'!Q99="",'2 - 24 Hr Raw Data'!Q99=""),I103/$I$11,"")</f>
        <v>#REF!</v>
      </c>
      <c r="P103" s="128" t="e">
        <f>IF(AND('1 - 4 Hr Raw Data'!Q99="",'2 - 24 Hr Raw Data'!Q99=""),(E103/D103)*($S$4/1.042)*2,"")</f>
        <v>#DIV/0!</v>
      </c>
      <c r="Q103" s="127" t="e">
        <f>IF(AND('1 - 4 Hr Raw Data'!Q99="",'2 - 24 Hr Raw Data'!Q99=""),LOG(P103/S$6,2),"")</f>
        <v>#DIV/0!</v>
      </c>
      <c r="R103" s="129" t="e">
        <f ca="1">IF(AND('1 - 4 Hr Raw Data'!Q99="",'2 - 24 Hr Raw Data'!Q99=""),(P103/P$11)*100,"")</f>
        <v>#DIV/0!</v>
      </c>
      <c r="S103" s="129" t="e">
        <f ca="1">IF(AND('1 - 4 Hr Raw Data'!Q99="",'2 - 24 Hr Raw Data'!Q99=""),(P103-S$6)/(P$11-S$6)*100,"")</f>
        <v>#DIV/0!</v>
      </c>
      <c r="T103" s="144" t="e">
        <f ca="1">IF(AND('1 - 4 Hr Raw Data'!Q99="",'2 - 24 Hr Raw Data'!Q99=""),(Q103/Q$11)*100,"")</f>
        <v>#DIV/0!</v>
      </c>
      <c r="U103" s="253" t="e">
        <f ca="1">IF(R103&lt;20,"% RNC less than 20 %",IF(AND('1 - 4 Hr Raw Data'!Q99&lt;&gt;"",'2 - 24 Hr Raw Data'!Q99=""),"4 Hour: "&amp;'1 - 4 Hr Raw Data'!Q99,IF(AND('1 - 4 Hr Raw Data'!Q99="",'2 - 24 Hr Raw Data'!Q99&lt;&gt;""),"24 Hour: "&amp;'2 - 24 Hr Raw Data'!Q99,IF(AND('1 - 4 Hr Raw Data'!Q99="",'2 - 24 Hr Raw Data'!Q99=""),"","4 Hour: "&amp;'1 - 4 Hr Raw Data'!Q99&amp;"; 24 Hour: "&amp;'2 - 24 Hr Raw Data'!Q99))))</f>
        <v>#DIV/0!</v>
      </c>
      <c r="V103" s="16" t="b">
        <f t="shared" ca="1" si="1"/>
        <v>0</v>
      </c>
    </row>
    <row r="104" spans="1:22" ht="14" x14ac:dyDescent="0.15">
      <c r="A104" s="291" t="str">
        <f>IF('2 - 24 Hr Raw Data'!O100="","",'2 - 24 Hr Raw Data'!O100)</f>
        <v/>
      </c>
      <c r="B104" s="197" t="str">
        <f>IF(A104="","",'3 - 4 Hr Calc Data'!B104)</f>
        <v/>
      </c>
      <c r="C104" s="249" t="str">
        <f>IF(A104="","",'2 - 24 Hr Raw Data'!P100)</f>
        <v/>
      </c>
      <c r="D104" s="142">
        <f>IF(AND('1 - 4 Hr Raw Data'!Q100="",'2 - 24 Hr Raw Data'!Q100=""),'2 - 24 Hr Raw Data'!B100,"")</f>
        <v>0</v>
      </c>
      <c r="E104" s="128">
        <f>IF(AND('1 - 4 Hr Raw Data'!Q100="",'2 - 24 Hr Raw Data'!Q100=""),'2 - 24 Hr Raw Data'!I100,"")</f>
        <v>0</v>
      </c>
      <c r="F104" s="126">
        <f>IF(AND('1 - 4 Hr Raw Data'!Q100="",'2 - 24 Hr Raw Data'!Q100=""),'2 - 24 Hr Raw Data'!J100,"")</f>
        <v>0</v>
      </c>
      <c r="G104" s="126">
        <f>IF(AND('1 - 4 Hr Raw Data'!Q100="",'2 - 24 Hr Raw Data'!Q100=""),'2 - 24 Hr Raw Data'!K100,"")</f>
        <v>0</v>
      </c>
      <c r="H104" s="127">
        <f>IF(AND('1 - 4 Hr Raw Data'!Q100="",'2 - 24 Hr Raw Data'!Q100=""),'2 - 24 Hr Raw Data'!L100,"")</f>
        <v>0</v>
      </c>
      <c r="I104" s="355">
        <f>IF(AND('1 - 4 Hr Raw Data'!Q100="",'2 - 24 Hr Raw Data'!Q100=""),'2 - 24 Hr Raw Data'!M100,"")</f>
        <v>0</v>
      </c>
      <c r="J104" s="184" t="e">
        <f>IF(AND('1 - 4 Hr Raw Data'!Q100="",'2 - 24 Hr Raw Data'!Q100=""),(F104/(E104))*100,"")</f>
        <v>#DIV/0!</v>
      </c>
      <c r="K104" s="127" t="e">
        <f ca="1">IF(AND('1 - 4 Hr Raw Data'!Q100="",'2 - 24 Hr Raw Data'!Q100=""),J104/$J$11,"")</f>
        <v>#DIV/0!</v>
      </c>
      <c r="L104" s="182" t="e">
        <f>IF(AND('1 - 4 Hr Raw Data'!Q100="",'2 - 24 Hr Raw Data'!Q100=""),(G104/(E104))*100,"")</f>
        <v>#DIV/0!</v>
      </c>
      <c r="M104" s="127" t="e">
        <f ca="1">IF(AND('1 - 4 Hr Raw Data'!Q100="",'2 - 24 Hr Raw Data'!Q100=""),L104/$L$11,"")</f>
        <v>#DIV/0!</v>
      </c>
      <c r="N104" s="184" t="e">
        <f ca="1">IF(AND('1 - 4 Hr Raw Data'!Q100="",'2 - 24 Hr Raw Data'!Q100=""),H104/$H$11,"")</f>
        <v>#REF!</v>
      </c>
      <c r="O104" s="127" t="e">
        <f ca="1">IF(AND('1 - 4 Hr Raw Data'!Q100="",'2 - 24 Hr Raw Data'!Q100=""),I104/$I$11,"")</f>
        <v>#REF!</v>
      </c>
      <c r="P104" s="128" t="e">
        <f>IF(AND('1 - 4 Hr Raw Data'!Q100="",'2 - 24 Hr Raw Data'!Q100=""),(E104/D104)*($S$4/1.042)*2,"")</f>
        <v>#DIV/0!</v>
      </c>
      <c r="Q104" s="127" t="e">
        <f>IF(AND('1 - 4 Hr Raw Data'!Q100="",'2 - 24 Hr Raw Data'!Q100=""),LOG(P104/S$6,2),"")</f>
        <v>#DIV/0!</v>
      </c>
      <c r="R104" s="129" t="e">
        <f ca="1">IF(AND('1 - 4 Hr Raw Data'!Q100="",'2 - 24 Hr Raw Data'!Q100=""),(P104/P$11)*100,"")</f>
        <v>#DIV/0!</v>
      </c>
      <c r="S104" s="129" t="e">
        <f ca="1">IF(AND('1 - 4 Hr Raw Data'!Q100="",'2 - 24 Hr Raw Data'!Q100=""),(P104-S$6)/(P$11-S$6)*100,"")</f>
        <v>#DIV/0!</v>
      </c>
      <c r="T104" s="144" t="e">
        <f ca="1">IF(AND('1 - 4 Hr Raw Data'!Q100="",'2 - 24 Hr Raw Data'!Q100=""),(Q104/Q$11)*100,"")</f>
        <v>#DIV/0!</v>
      </c>
      <c r="U104" s="253" t="e">
        <f ca="1">IF(R104&lt;20,"% RNC less than 20 %",IF(AND('1 - 4 Hr Raw Data'!Q100&lt;&gt;"",'2 - 24 Hr Raw Data'!Q100=""),"4 Hour: "&amp;'1 - 4 Hr Raw Data'!Q100,IF(AND('1 - 4 Hr Raw Data'!Q100="",'2 - 24 Hr Raw Data'!Q100&lt;&gt;""),"24 Hour: "&amp;'2 - 24 Hr Raw Data'!Q100,IF(AND('1 - 4 Hr Raw Data'!Q100="",'2 - 24 Hr Raw Data'!Q100=""),"","4 Hour: "&amp;'1 - 4 Hr Raw Data'!Q100&amp;"; 24 Hour: "&amp;'2 - 24 Hr Raw Data'!Q100))))</f>
        <v>#DIV/0!</v>
      </c>
      <c r="V104" s="16" t="b">
        <f t="shared" ca="1" si="1"/>
        <v>0</v>
      </c>
    </row>
    <row r="105" spans="1:22" ht="14" x14ac:dyDescent="0.15">
      <c r="A105" s="291" t="str">
        <f>IF('2 - 24 Hr Raw Data'!O101="","",'2 - 24 Hr Raw Data'!O101)</f>
        <v/>
      </c>
      <c r="B105" s="197" t="str">
        <f>IF(A105="","",'3 - 4 Hr Calc Data'!B105)</f>
        <v/>
      </c>
      <c r="C105" s="249" t="str">
        <f>IF(A105="","",'2 - 24 Hr Raw Data'!P101)</f>
        <v/>
      </c>
      <c r="D105" s="142">
        <f>IF(AND('1 - 4 Hr Raw Data'!Q101="",'2 - 24 Hr Raw Data'!Q101=""),'2 - 24 Hr Raw Data'!B101,"")</f>
        <v>0</v>
      </c>
      <c r="E105" s="128">
        <f>IF(AND('1 - 4 Hr Raw Data'!Q101="",'2 - 24 Hr Raw Data'!Q101=""),'2 - 24 Hr Raw Data'!I101,"")</f>
        <v>0</v>
      </c>
      <c r="F105" s="126">
        <f>IF(AND('1 - 4 Hr Raw Data'!Q101="",'2 - 24 Hr Raw Data'!Q101=""),'2 - 24 Hr Raw Data'!J101,"")</f>
        <v>0</v>
      </c>
      <c r="G105" s="126">
        <f>IF(AND('1 - 4 Hr Raw Data'!Q101="",'2 - 24 Hr Raw Data'!Q101=""),'2 - 24 Hr Raw Data'!K101,"")</f>
        <v>0</v>
      </c>
      <c r="H105" s="127">
        <f>IF(AND('1 - 4 Hr Raw Data'!Q101="",'2 - 24 Hr Raw Data'!Q101=""),'2 - 24 Hr Raw Data'!L101,"")</f>
        <v>0</v>
      </c>
      <c r="I105" s="355">
        <f>IF(AND('1 - 4 Hr Raw Data'!Q101="",'2 - 24 Hr Raw Data'!Q101=""),'2 - 24 Hr Raw Data'!M101,"")</f>
        <v>0</v>
      </c>
      <c r="J105" s="184" t="e">
        <f>IF(AND('1 - 4 Hr Raw Data'!Q101="",'2 - 24 Hr Raw Data'!Q101=""),(F105/(E105))*100,"")</f>
        <v>#DIV/0!</v>
      </c>
      <c r="K105" s="127" t="e">
        <f ca="1">IF(AND('1 - 4 Hr Raw Data'!Q101="",'2 - 24 Hr Raw Data'!Q101=""),J105/$J$11,"")</f>
        <v>#DIV/0!</v>
      </c>
      <c r="L105" s="182" t="e">
        <f>IF(AND('1 - 4 Hr Raw Data'!Q101="",'2 - 24 Hr Raw Data'!Q101=""),(G105/(E105))*100,"")</f>
        <v>#DIV/0!</v>
      </c>
      <c r="M105" s="127" t="e">
        <f ca="1">IF(AND('1 - 4 Hr Raw Data'!Q101="",'2 - 24 Hr Raw Data'!Q101=""),L105/$L$11,"")</f>
        <v>#DIV/0!</v>
      </c>
      <c r="N105" s="184" t="e">
        <f ca="1">IF(AND('1 - 4 Hr Raw Data'!Q101="",'2 - 24 Hr Raw Data'!Q101=""),H105/$H$11,"")</f>
        <v>#REF!</v>
      </c>
      <c r="O105" s="127" t="e">
        <f ca="1">IF(AND('1 - 4 Hr Raw Data'!Q101="",'2 - 24 Hr Raw Data'!Q101=""),I105/$I$11,"")</f>
        <v>#REF!</v>
      </c>
      <c r="P105" s="128" t="e">
        <f>IF(AND('1 - 4 Hr Raw Data'!Q101="",'2 - 24 Hr Raw Data'!Q101=""),(E105/D105)*($S$4/1.042)*2,"")</f>
        <v>#DIV/0!</v>
      </c>
      <c r="Q105" s="127" t="e">
        <f>IF(AND('1 - 4 Hr Raw Data'!Q101="",'2 - 24 Hr Raw Data'!Q101=""),LOG(P105/S$6,2),"")</f>
        <v>#DIV/0!</v>
      </c>
      <c r="R105" s="129" t="e">
        <f ca="1">IF(AND('1 - 4 Hr Raw Data'!Q101="",'2 - 24 Hr Raw Data'!Q101=""),(P105/P$11)*100,"")</f>
        <v>#DIV/0!</v>
      </c>
      <c r="S105" s="129" t="e">
        <f ca="1">IF(AND('1 - 4 Hr Raw Data'!Q101="",'2 - 24 Hr Raw Data'!Q101=""),(P105-S$6)/(P$11-S$6)*100,"")</f>
        <v>#DIV/0!</v>
      </c>
      <c r="T105" s="144" t="e">
        <f ca="1">IF(AND('1 - 4 Hr Raw Data'!Q101="",'2 - 24 Hr Raw Data'!Q101=""),(Q105/Q$11)*100,"")</f>
        <v>#DIV/0!</v>
      </c>
      <c r="U105" s="253" t="e">
        <f ca="1">IF(R105&lt;20,"% RNC less than 20 %",IF(AND('1 - 4 Hr Raw Data'!Q101&lt;&gt;"",'2 - 24 Hr Raw Data'!Q101=""),"4 Hour: "&amp;'1 - 4 Hr Raw Data'!Q101,IF(AND('1 - 4 Hr Raw Data'!Q101="",'2 - 24 Hr Raw Data'!Q101&lt;&gt;""),"24 Hour: "&amp;'2 - 24 Hr Raw Data'!Q101,IF(AND('1 - 4 Hr Raw Data'!Q101="",'2 - 24 Hr Raw Data'!Q101=""),"","4 Hour: "&amp;'1 - 4 Hr Raw Data'!Q101&amp;"; 24 Hour: "&amp;'2 - 24 Hr Raw Data'!Q101))))</f>
        <v>#DIV/0!</v>
      </c>
      <c r="V105" s="16" t="b">
        <f t="shared" ca="1" si="1"/>
        <v>0</v>
      </c>
    </row>
    <row r="106" spans="1:22" ht="14" x14ac:dyDescent="0.15">
      <c r="A106" s="291" t="str">
        <f>IF('2 - 24 Hr Raw Data'!O102="","",'2 - 24 Hr Raw Data'!O102)</f>
        <v/>
      </c>
      <c r="B106" s="197" t="str">
        <f>IF(A106="","",'3 - 4 Hr Calc Data'!B106)</f>
        <v/>
      </c>
      <c r="C106" s="249" t="str">
        <f>IF(A106="","",'2 - 24 Hr Raw Data'!P102)</f>
        <v/>
      </c>
      <c r="D106" s="142">
        <f>IF(AND('1 - 4 Hr Raw Data'!Q102="",'2 - 24 Hr Raw Data'!Q102=""),'2 - 24 Hr Raw Data'!B102,"")</f>
        <v>0</v>
      </c>
      <c r="E106" s="128">
        <f>IF(AND('1 - 4 Hr Raw Data'!Q102="",'2 - 24 Hr Raw Data'!Q102=""),'2 - 24 Hr Raw Data'!I102,"")</f>
        <v>0</v>
      </c>
      <c r="F106" s="126">
        <f>IF(AND('1 - 4 Hr Raw Data'!Q102="",'2 - 24 Hr Raw Data'!Q102=""),'2 - 24 Hr Raw Data'!J102,"")</f>
        <v>0</v>
      </c>
      <c r="G106" s="126">
        <f>IF(AND('1 - 4 Hr Raw Data'!Q102="",'2 - 24 Hr Raw Data'!Q102=""),'2 - 24 Hr Raw Data'!K102,"")</f>
        <v>0</v>
      </c>
      <c r="H106" s="127">
        <f>IF(AND('1 - 4 Hr Raw Data'!Q102="",'2 - 24 Hr Raw Data'!Q102=""),'2 - 24 Hr Raw Data'!L102,"")</f>
        <v>0</v>
      </c>
      <c r="I106" s="355">
        <f>IF(AND('1 - 4 Hr Raw Data'!Q102="",'2 - 24 Hr Raw Data'!Q102=""),'2 - 24 Hr Raw Data'!M102,"")</f>
        <v>0</v>
      </c>
      <c r="J106" s="184" t="e">
        <f>IF(AND('1 - 4 Hr Raw Data'!Q102="",'2 - 24 Hr Raw Data'!Q102=""),(F106/(E106))*100,"")</f>
        <v>#DIV/0!</v>
      </c>
      <c r="K106" s="127" t="e">
        <f ca="1">IF(AND('1 - 4 Hr Raw Data'!Q102="",'2 - 24 Hr Raw Data'!Q102=""),J106/$J$11,"")</f>
        <v>#DIV/0!</v>
      </c>
      <c r="L106" s="182" t="e">
        <f>IF(AND('1 - 4 Hr Raw Data'!Q102="",'2 - 24 Hr Raw Data'!Q102=""),(G106/(E106))*100,"")</f>
        <v>#DIV/0!</v>
      </c>
      <c r="M106" s="127" t="e">
        <f ca="1">IF(AND('1 - 4 Hr Raw Data'!Q102="",'2 - 24 Hr Raw Data'!Q102=""),L106/$L$11,"")</f>
        <v>#DIV/0!</v>
      </c>
      <c r="N106" s="184" t="e">
        <f ca="1">IF(AND('1 - 4 Hr Raw Data'!Q102="",'2 - 24 Hr Raw Data'!Q102=""),H106/$H$11,"")</f>
        <v>#REF!</v>
      </c>
      <c r="O106" s="127" t="e">
        <f ca="1">IF(AND('1 - 4 Hr Raw Data'!Q102="",'2 - 24 Hr Raw Data'!Q102=""),I106/$I$11,"")</f>
        <v>#REF!</v>
      </c>
      <c r="P106" s="128" t="e">
        <f>IF(AND('1 - 4 Hr Raw Data'!Q102="",'2 - 24 Hr Raw Data'!Q102=""),(E106/D106)*($S$4/1.042)*2,"")</f>
        <v>#DIV/0!</v>
      </c>
      <c r="Q106" s="127" t="e">
        <f>IF(AND('1 - 4 Hr Raw Data'!Q102="",'2 - 24 Hr Raw Data'!Q102=""),LOG(P106/S$6,2),"")</f>
        <v>#DIV/0!</v>
      </c>
      <c r="R106" s="129" t="e">
        <f ca="1">IF(AND('1 - 4 Hr Raw Data'!Q102="",'2 - 24 Hr Raw Data'!Q102=""),(P106/P$11)*100,"")</f>
        <v>#DIV/0!</v>
      </c>
      <c r="S106" s="129" t="e">
        <f ca="1">IF(AND('1 - 4 Hr Raw Data'!Q102="",'2 - 24 Hr Raw Data'!Q102=""),(P106-S$6)/(P$11-S$6)*100,"")</f>
        <v>#DIV/0!</v>
      </c>
      <c r="T106" s="144" t="e">
        <f ca="1">IF(AND('1 - 4 Hr Raw Data'!Q102="",'2 - 24 Hr Raw Data'!Q102=""),(Q106/Q$11)*100,"")</f>
        <v>#DIV/0!</v>
      </c>
      <c r="U106" s="253" t="e">
        <f ca="1">IF(R106&lt;20,"% RNC less than 20 %",IF(AND('1 - 4 Hr Raw Data'!Q102&lt;&gt;"",'2 - 24 Hr Raw Data'!Q102=""),"4 Hour: "&amp;'1 - 4 Hr Raw Data'!Q102,IF(AND('1 - 4 Hr Raw Data'!Q102="",'2 - 24 Hr Raw Data'!Q102&lt;&gt;""),"24 Hour: "&amp;'2 - 24 Hr Raw Data'!Q102,IF(AND('1 - 4 Hr Raw Data'!Q102="",'2 - 24 Hr Raw Data'!Q102=""),"","4 Hour: "&amp;'1 - 4 Hr Raw Data'!Q102&amp;"; 24 Hour: "&amp;'2 - 24 Hr Raw Data'!Q102))))</f>
        <v>#DIV/0!</v>
      </c>
      <c r="V106" s="16" t="b">
        <f t="shared" ca="1" si="1"/>
        <v>0</v>
      </c>
    </row>
    <row r="107" spans="1:22" ht="15" thickBot="1" x14ac:dyDescent="0.2">
      <c r="A107" s="291" t="str">
        <f>IF('2 - 24 Hr Raw Data'!O103="","",'2 - 24 Hr Raw Data'!O103)</f>
        <v/>
      </c>
      <c r="B107" s="197" t="str">
        <f>IF(A107="","",'3 - 4 Hr Calc Data'!B107)</f>
        <v/>
      </c>
      <c r="C107" s="249" t="str">
        <f>IF(A107="","",'2 - 24 Hr Raw Data'!P103)</f>
        <v/>
      </c>
      <c r="D107" s="143">
        <f>IF(AND('1 - 4 Hr Raw Data'!Q103="",'2 - 24 Hr Raw Data'!Q103=""),'2 - 24 Hr Raw Data'!B103,"")</f>
        <v>0</v>
      </c>
      <c r="E107" s="132">
        <f>IF(AND('1 - 4 Hr Raw Data'!Q103="",'2 - 24 Hr Raw Data'!Q103=""),'2 - 24 Hr Raw Data'!I103,"")</f>
        <v>0</v>
      </c>
      <c r="F107" s="130">
        <f>IF(AND('1 - 4 Hr Raw Data'!Q103="",'2 - 24 Hr Raw Data'!Q103=""),'2 - 24 Hr Raw Data'!J103,"")</f>
        <v>0</v>
      </c>
      <c r="G107" s="130">
        <f>IF(AND('1 - 4 Hr Raw Data'!Q103="",'2 - 24 Hr Raw Data'!Q103=""),'2 - 24 Hr Raw Data'!K103,"")</f>
        <v>0</v>
      </c>
      <c r="H107" s="131">
        <f>IF(AND('1 - 4 Hr Raw Data'!Q103="",'2 - 24 Hr Raw Data'!Q103=""),'2 - 24 Hr Raw Data'!L103,"")</f>
        <v>0</v>
      </c>
      <c r="I107" s="356">
        <f>IF(AND('1 - 4 Hr Raw Data'!Q103="",'2 - 24 Hr Raw Data'!Q103=""),'2 - 24 Hr Raw Data'!M103,"")</f>
        <v>0</v>
      </c>
      <c r="J107" s="185" t="e">
        <f>IF(AND('1 - 4 Hr Raw Data'!Q103="",'2 - 24 Hr Raw Data'!Q103=""),(F107/(E107))*100,"")</f>
        <v>#DIV/0!</v>
      </c>
      <c r="K107" s="131" t="e">
        <f ca="1">IF(AND('1 - 4 Hr Raw Data'!Q103="",'2 - 24 Hr Raw Data'!Q103=""),J107/$J$11,"")</f>
        <v>#DIV/0!</v>
      </c>
      <c r="L107" s="183" t="e">
        <f>IF(AND('1 - 4 Hr Raw Data'!Q103="",'2 - 24 Hr Raw Data'!Q103=""),(G107/(E107))*100,"")</f>
        <v>#DIV/0!</v>
      </c>
      <c r="M107" s="131" t="e">
        <f ca="1">IF(AND('1 - 4 Hr Raw Data'!Q103="",'2 - 24 Hr Raw Data'!Q103=""),L107/$L$11,"")</f>
        <v>#DIV/0!</v>
      </c>
      <c r="N107" s="185" t="e">
        <f ca="1">IF(AND('1 - 4 Hr Raw Data'!Q103="",'2 - 24 Hr Raw Data'!Q103=""),H107/$H$11,"")</f>
        <v>#REF!</v>
      </c>
      <c r="O107" s="131" t="e">
        <f ca="1">IF(AND('1 - 4 Hr Raw Data'!Q103="",'2 - 24 Hr Raw Data'!Q103=""),I107/$I$11,"")</f>
        <v>#REF!</v>
      </c>
      <c r="P107" s="132" t="e">
        <f>IF(AND('1 - 4 Hr Raw Data'!Q103="",'2 - 24 Hr Raw Data'!Q103=""),(E107/D107)*($S$4/1.042)*2,"")</f>
        <v>#DIV/0!</v>
      </c>
      <c r="Q107" s="131" t="e">
        <f>IF(AND('1 - 4 Hr Raw Data'!Q103="",'2 - 24 Hr Raw Data'!Q103=""),LOG(P107/S$6,2),"")</f>
        <v>#DIV/0!</v>
      </c>
      <c r="R107" s="133" t="e">
        <f ca="1">IF(AND('1 - 4 Hr Raw Data'!Q103="",'2 - 24 Hr Raw Data'!Q103=""),(P107/P$11)*100,"")</f>
        <v>#DIV/0!</v>
      </c>
      <c r="S107" s="133" t="e">
        <f ca="1">IF(AND('1 - 4 Hr Raw Data'!Q103="",'2 - 24 Hr Raw Data'!Q103=""),(P107-S$6)/(P$11-S$6)*100,"")</f>
        <v>#DIV/0!</v>
      </c>
      <c r="T107" s="145" t="e">
        <f ca="1">IF(AND('1 - 4 Hr Raw Data'!Q103="",'2 - 24 Hr Raw Data'!Q103=""),(Q107/Q$11)*100,"")</f>
        <v>#DIV/0!</v>
      </c>
      <c r="U107" s="254" t="e">
        <f ca="1">IF(R107&lt;20,"% RNC less than 20 %",IF(AND('1 - 4 Hr Raw Data'!Q103&lt;&gt;"",'2 - 24 Hr Raw Data'!Q103=""),"4 Hour: "&amp;'1 - 4 Hr Raw Data'!Q103,IF(AND('1 - 4 Hr Raw Data'!Q103="",'2 - 24 Hr Raw Data'!Q103&lt;&gt;""),"24 Hour: "&amp;'2 - 24 Hr Raw Data'!Q103,IF(AND('1 - 4 Hr Raw Data'!Q103="",'2 - 24 Hr Raw Data'!Q103=""),"","4 Hour: "&amp;'1 - 4 Hr Raw Data'!Q103&amp;"; 24 Hour: "&amp;'2 - 24 Hr Raw Data'!Q103))))</f>
        <v>#DIV/0!</v>
      </c>
      <c r="V107" s="16" t="b">
        <f t="shared" ca="1" si="1"/>
        <v>0</v>
      </c>
    </row>
    <row r="108" spans="1:22" x14ac:dyDescent="0.15">
      <c r="D108" s="11"/>
      <c r="E108" s="11"/>
      <c r="F108" s="11"/>
      <c r="J108" s="9"/>
      <c r="K108" s="9"/>
      <c r="L108" s="9"/>
      <c r="M108" s="11"/>
      <c r="N108" s="11"/>
      <c r="O108" s="11"/>
      <c r="P108" s="11"/>
      <c r="Q108" s="11"/>
      <c r="R108" s="11"/>
      <c r="S108" s="11"/>
      <c r="T108" s="11"/>
      <c r="U108" s="255"/>
      <c r="V108" s="8"/>
    </row>
    <row r="109" spans="1:22" x14ac:dyDescent="0.15">
      <c r="D109" s="11"/>
      <c r="E109" s="11"/>
      <c r="F109" s="11"/>
      <c r="J109" s="434"/>
      <c r="K109" s="434"/>
      <c r="L109" s="434"/>
      <c r="M109" s="434"/>
      <c r="N109" s="434"/>
      <c r="O109" s="434"/>
      <c r="P109" s="434"/>
      <c r="Q109" s="434"/>
      <c r="R109" s="434"/>
      <c r="S109" s="434"/>
      <c r="T109" s="11"/>
      <c r="U109" s="255"/>
      <c r="V109" s="8"/>
    </row>
    <row r="110" spans="1:22" x14ac:dyDescent="0.15">
      <c r="D110" s="11"/>
      <c r="E110" s="11"/>
      <c r="F110" s="11"/>
      <c r="J110" s="434"/>
      <c r="K110" s="434"/>
      <c r="L110" s="434"/>
      <c r="M110" s="434"/>
      <c r="N110" s="434"/>
      <c r="O110" s="434"/>
      <c r="P110" s="434"/>
      <c r="Q110" s="434"/>
      <c r="R110" s="434"/>
      <c r="S110" s="434"/>
      <c r="T110" s="11"/>
      <c r="U110" s="255"/>
      <c r="V110" s="8"/>
    </row>
    <row r="111" spans="1:22" x14ac:dyDescent="0.15">
      <c r="D111" s="21"/>
    </row>
    <row r="112" spans="1:22" x14ac:dyDescent="0.15">
      <c r="D112" s="21"/>
    </row>
    <row r="114" spans="4:4" x14ac:dyDescent="0.15">
      <c r="D114" s="21"/>
    </row>
    <row r="115" spans="4:4" x14ac:dyDescent="0.15">
      <c r="D115" s="21"/>
    </row>
  </sheetData>
  <sheetProtection formatCells="0" formatColumns="0" formatRows="0"/>
  <mergeCells count="21">
    <mergeCell ref="A1:B6"/>
    <mergeCell ref="S6:T6"/>
    <mergeCell ref="N4:R4"/>
    <mergeCell ref="S4:T4"/>
    <mergeCell ref="N5:R5"/>
    <mergeCell ref="S5:T5"/>
    <mergeCell ref="N6:R6"/>
    <mergeCell ref="U7:U11"/>
    <mergeCell ref="J109:S109"/>
    <mergeCell ref="J110:S110"/>
    <mergeCell ref="A7:A10"/>
    <mergeCell ref="B7:B10"/>
    <mergeCell ref="D7:I7"/>
    <mergeCell ref="J7:T8"/>
    <mergeCell ref="D8:D10"/>
    <mergeCell ref="E8:I8"/>
    <mergeCell ref="E9:G9"/>
    <mergeCell ref="H9:I9"/>
    <mergeCell ref="J9:T9"/>
    <mergeCell ref="C7:C10"/>
    <mergeCell ref="A11:C11"/>
  </mergeCells>
  <phoneticPr fontId="7" type="noConversion"/>
  <conditionalFormatting sqref="M5:M6">
    <cfRule type="notContainsBlanks" dxfId="11" priority="5">
      <formula>LEN(TRIM(M5))&gt;0</formula>
    </cfRule>
  </conditionalFormatting>
  <conditionalFormatting sqref="B12:B107">
    <cfRule type="notContainsBlanks" dxfId="10" priority="20">
      <formula>LEN(TRIM(B12))&gt;0</formula>
    </cfRule>
  </conditionalFormatting>
  <conditionalFormatting sqref="S4:T6">
    <cfRule type="notContainsBlanks" dxfId="9" priority="21">
      <formula>LEN(TRIM(S4))&gt;0</formula>
    </cfRule>
  </conditionalFormatting>
  <conditionalFormatting sqref="G3:G6">
    <cfRule type="notContainsBlanks" dxfId="8" priority="18">
      <formula>LEN(TRIM(G3))&gt;0</formula>
    </cfRule>
  </conditionalFormatting>
  <conditionalFormatting sqref="A12:T107">
    <cfRule type="expression" dxfId="7" priority="1">
      <formula>$V12=TRUE</formula>
    </cfRule>
    <cfRule type="expression" dxfId="6" priority="2">
      <formula>$R12&lt;20</formula>
    </cfRule>
    <cfRule type="expression" dxfId="5" priority="3">
      <formula>$R12&lt;30</formula>
    </cfRule>
    <cfRule type="expression" dxfId="4" priority="4">
      <formula>$U12&lt;&gt;""</formula>
    </cfRule>
  </conditionalFormatting>
  <pageMargins left="0.5" right="0.5" top="1" bottom="1" header="0.5" footer="0.3"/>
  <pageSetup scale="44" firstPageNumber="27" fitToWidth="2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Q148"/>
  <sheetViews>
    <sheetView view="pageBreakPreview" zoomScaleNormal="100" zoomScaleSheetLayoutView="100" workbookViewId="0">
      <pane xSplit="3" ySplit="5" topLeftCell="D6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baseColWidth="10" defaultColWidth="10.6640625" defaultRowHeight="13" x14ac:dyDescent="0.15"/>
  <cols>
    <col min="1" max="1" width="16.6640625" style="301" customWidth="1"/>
    <col min="2" max="2" width="7.1640625" style="44" bestFit="1" customWidth="1"/>
    <col min="3" max="3" width="16.83203125" style="36" customWidth="1"/>
    <col min="4" max="6" width="13.5" style="44" bestFit="1" customWidth="1"/>
    <col min="7" max="7" width="14.6640625" style="44" bestFit="1" customWidth="1"/>
    <col min="8" max="8" width="4.6640625" style="44" bestFit="1" customWidth="1"/>
    <col min="9" max="11" width="13.5" style="44" bestFit="1" customWidth="1"/>
    <col min="12" max="12" width="14.6640625" style="44" bestFit="1" customWidth="1"/>
    <col min="13" max="13" width="4.6640625" style="44" bestFit="1" customWidth="1"/>
    <col min="14" max="14" width="14.6640625" style="44" bestFit="1" customWidth="1"/>
    <col min="15" max="15" width="15.5" style="44" bestFit="1" customWidth="1"/>
    <col min="16" max="16" width="16.83203125" style="44" bestFit="1" customWidth="1"/>
    <col min="17" max="17" width="14.6640625" style="44" bestFit="1" customWidth="1"/>
    <col min="18" max="16384" width="10.6640625" style="34"/>
  </cols>
  <sheetData>
    <row r="1" spans="1:17" s="1" customFormat="1" ht="35" x14ac:dyDescent="0.35">
      <c r="A1" s="293" t="s">
        <v>62</v>
      </c>
      <c r="B1" s="39"/>
      <c r="D1" s="22"/>
      <c r="E1" s="22"/>
      <c r="F1" s="22"/>
      <c r="G1" s="22"/>
      <c r="H1" s="22"/>
      <c r="I1" s="22"/>
      <c r="K1" s="22"/>
      <c r="L1" s="22"/>
      <c r="M1" s="22"/>
      <c r="N1" s="22"/>
      <c r="O1" s="22"/>
      <c r="P1" s="22"/>
      <c r="Q1" s="22"/>
    </row>
    <row r="2" spans="1:17" s="1" customFormat="1" ht="15" thickBot="1" x14ac:dyDescent="0.2">
      <c r="A2" s="294"/>
      <c r="B2" s="24"/>
      <c r="C2" s="26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34"/>
    </row>
    <row r="3" spans="1:17" s="27" customFormat="1" ht="15" customHeight="1" x14ac:dyDescent="0.15">
      <c r="A3" s="295"/>
      <c r="B3" s="40"/>
      <c r="C3" s="28"/>
      <c r="D3" s="461" t="s">
        <v>36</v>
      </c>
      <c r="E3" s="462"/>
      <c r="F3" s="462"/>
      <c r="G3" s="462"/>
      <c r="H3" s="463"/>
      <c r="I3" s="461" t="s">
        <v>37</v>
      </c>
      <c r="J3" s="462"/>
      <c r="K3" s="462"/>
      <c r="L3" s="462"/>
      <c r="M3" s="462"/>
      <c r="N3" s="462"/>
      <c r="O3" s="462"/>
      <c r="P3" s="462"/>
      <c r="Q3" s="463"/>
    </row>
    <row r="4" spans="1:17" s="31" customFormat="1" ht="16" customHeight="1" thickBot="1" x14ac:dyDescent="0.2">
      <c r="A4" s="296"/>
      <c r="B4" s="29"/>
      <c r="C4" s="30"/>
      <c r="D4" s="464"/>
      <c r="E4" s="465"/>
      <c r="F4" s="465"/>
      <c r="G4" s="465"/>
      <c r="H4" s="466"/>
      <c r="I4" s="464"/>
      <c r="J4" s="465"/>
      <c r="K4" s="465"/>
      <c r="L4" s="465"/>
      <c r="M4" s="465"/>
      <c r="N4" s="465"/>
      <c r="O4" s="465"/>
      <c r="P4" s="465"/>
      <c r="Q4" s="466"/>
    </row>
    <row r="5" spans="1:17" s="23" customFormat="1" ht="30" customHeight="1" thickBot="1" x14ac:dyDescent="0.2">
      <c r="A5" s="297" t="s">
        <v>57</v>
      </c>
      <c r="B5" s="96" t="s">
        <v>29</v>
      </c>
      <c r="C5" s="280" t="s">
        <v>63</v>
      </c>
      <c r="D5" s="149" t="s">
        <v>26</v>
      </c>
      <c r="E5" s="150" t="s">
        <v>31</v>
      </c>
      <c r="F5" s="150" t="s">
        <v>27</v>
      </c>
      <c r="G5" s="150" t="s">
        <v>24</v>
      </c>
      <c r="H5" s="151" t="s">
        <v>43</v>
      </c>
      <c r="I5" s="152" t="s">
        <v>26</v>
      </c>
      <c r="J5" s="153" t="s">
        <v>31</v>
      </c>
      <c r="K5" s="153" t="s">
        <v>27</v>
      </c>
      <c r="L5" s="153" t="s">
        <v>24</v>
      </c>
      <c r="M5" s="153" t="s">
        <v>43</v>
      </c>
      <c r="N5" s="153" t="s">
        <v>39</v>
      </c>
      <c r="O5" s="153" t="s">
        <v>44</v>
      </c>
      <c r="P5" s="153" t="s">
        <v>45</v>
      </c>
      <c r="Q5" s="148" t="s">
        <v>38</v>
      </c>
    </row>
    <row r="6" spans="1:17" s="33" customFormat="1" ht="14" x14ac:dyDescent="0.15">
      <c r="A6" s="166" t="str">
        <f>'3 - 4 Hr Calc Data'!A12</f>
        <v/>
      </c>
      <c r="B6" s="167">
        <f>'2 - 24 Hr Raw Data'!P8</f>
        <v>0</v>
      </c>
      <c r="C6" s="282" t="str">
        <f>'4 - 24 Hr Calc Data'!B12</f>
        <v/>
      </c>
      <c r="D6" s="154" t="e">
        <f ca="1">'3 - 4 Hr Calc Data'!N12</f>
        <v>#DIV/0!</v>
      </c>
      <c r="E6" s="154" t="e">
        <f ca="1">'3 - 4 Hr Calc Data'!K12</f>
        <v>#DIV/0!</v>
      </c>
      <c r="F6" s="154" t="e">
        <f ca="1">'3 - 4 Hr Calc Data'!O12</f>
        <v>#DIV/0!</v>
      </c>
      <c r="G6" s="154" t="e">
        <f ca="1">'3 - 4 Hr Calc Data'!M12</f>
        <v>#DIV/0!</v>
      </c>
      <c r="H6" s="154"/>
      <c r="I6" s="155" t="e">
        <f ca="1">'4 - 24 Hr Calc Data'!N12</f>
        <v>#REF!</v>
      </c>
      <c r="J6" s="155" t="e">
        <f ca="1">'4 - 24 Hr Calc Data'!K12</f>
        <v>#DIV/0!</v>
      </c>
      <c r="K6" s="155" t="e">
        <f ca="1">'4 - 24 Hr Calc Data'!O12</f>
        <v>#REF!</v>
      </c>
      <c r="L6" s="155" t="e">
        <f ca="1">'4 - 24 Hr Calc Data'!M12</f>
        <v>#DIV/0!</v>
      </c>
      <c r="M6" s="156"/>
      <c r="N6" s="155" t="e">
        <f ca="1">'4 - 24 Hr Calc Data'!R12</f>
        <v>#DIV/0!</v>
      </c>
      <c r="O6" s="155" t="e">
        <f ca="1">'4 - 24 Hr Calc Data'!S12</f>
        <v>#DIV/0!</v>
      </c>
      <c r="P6" s="155" t="e">
        <f ca="1">'4 - 24 Hr Calc Data'!T12</f>
        <v>#DIV/0!</v>
      </c>
      <c r="Q6" s="157" t="e">
        <f ca="1">IF(N6="","",100-N6)</f>
        <v>#DIV/0!</v>
      </c>
    </row>
    <row r="7" spans="1:17" ht="14" x14ac:dyDescent="0.15">
      <c r="A7" s="168" t="str">
        <f>'3 - 4 Hr Calc Data'!A13</f>
        <v/>
      </c>
      <c r="B7" s="169">
        <f>'2 - 24 Hr Raw Data'!P9</f>
        <v>0</v>
      </c>
      <c r="C7" s="283" t="str">
        <f>'4 - 24 Hr Calc Data'!B13</f>
        <v/>
      </c>
      <c r="D7" s="158" t="e">
        <f ca="1">'3 - 4 Hr Calc Data'!N13</f>
        <v>#DIV/0!</v>
      </c>
      <c r="E7" s="158" t="e">
        <f ca="1">'3 - 4 Hr Calc Data'!K13</f>
        <v>#DIV/0!</v>
      </c>
      <c r="F7" s="158" t="e">
        <f ca="1">'3 - 4 Hr Calc Data'!O13</f>
        <v>#DIV/0!</v>
      </c>
      <c r="G7" s="158" t="e">
        <f ca="1">'3 - 4 Hr Calc Data'!M13</f>
        <v>#DIV/0!</v>
      </c>
      <c r="H7" s="158"/>
      <c r="I7" s="159" t="e">
        <f ca="1">'4 - 24 Hr Calc Data'!N13</f>
        <v>#REF!</v>
      </c>
      <c r="J7" s="159" t="e">
        <f ca="1">'4 - 24 Hr Calc Data'!K13</f>
        <v>#DIV/0!</v>
      </c>
      <c r="K7" s="159" t="e">
        <f ca="1">'4 - 24 Hr Calc Data'!O13</f>
        <v>#REF!</v>
      </c>
      <c r="L7" s="159" t="e">
        <f ca="1">'4 - 24 Hr Calc Data'!M13</f>
        <v>#DIV/0!</v>
      </c>
      <c r="M7" s="160"/>
      <c r="N7" s="159" t="e">
        <f ca="1">'4 - 24 Hr Calc Data'!R13</f>
        <v>#DIV/0!</v>
      </c>
      <c r="O7" s="159" t="e">
        <f ca="1">'4 - 24 Hr Calc Data'!S13</f>
        <v>#DIV/0!</v>
      </c>
      <c r="P7" s="159" t="e">
        <f ca="1">'4 - 24 Hr Calc Data'!T13</f>
        <v>#DIV/0!</v>
      </c>
      <c r="Q7" s="161" t="e">
        <f t="shared" ref="Q7:Q70" ca="1" si="0">IF(N7="","",100-N7)</f>
        <v>#DIV/0!</v>
      </c>
    </row>
    <row r="8" spans="1:17" ht="14" x14ac:dyDescent="0.15">
      <c r="A8" s="168" t="str">
        <f>'3 - 4 Hr Calc Data'!A14</f>
        <v/>
      </c>
      <c r="B8" s="169">
        <f>'2 - 24 Hr Raw Data'!P10</f>
        <v>0</v>
      </c>
      <c r="C8" s="283" t="str">
        <f>'4 - 24 Hr Calc Data'!B14</f>
        <v/>
      </c>
      <c r="D8" s="158" t="e">
        <f ca="1">'3 - 4 Hr Calc Data'!N14</f>
        <v>#DIV/0!</v>
      </c>
      <c r="E8" s="158" t="e">
        <f ca="1">'3 - 4 Hr Calc Data'!K14</f>
        <v>#DIV/0!</v>
      </c>
      <c r="F8" s="158" t="e">
        <f ca="1">'3 - 4 Hr Calc Data'!O14</f>
        <v>#DIV/0!</v>
      </c>
      <c r="G8" s="158" t="e">
        <f ca="1">'3 - 4 Hr Calc Data'!M14</f>
        <v>#DIV/0!</v>
      </c>
      <c r="H8" s="158"/>
      <c r="I8" s="159" t="e">
        <f ca="1">'4 - 24 Hr Calc Data'!N14</f>
        <v>#REF!</v>
      </c>
      <c r="J8" s="159" t="e">
        <f ca="1">'4 - 24 Hr Calc Data'!K14</f>
        <v>#DIV/0!</v>
      </c>
      <c r="K8" s="159" t="e">
        <f ca="1">'4 - 24 Hr Calc Data'!O14</f>
        <v>#REF!</v>
      </c>
      <c r="L8" s="159" t="e">
        <f ca="1">'4 - 24 Hr Calc Data'!M14</f>
        <v>#DIV/0!</v>
      </c>
      <c r="M8" s="160"/>
      <c r="N8" s="159" t="e">
        <f ca="1">'4 - 24 Hr Calc Data'!R14</f>
        <v>#DIV/0!</v>
      </c>
      <c r="O8" s="159" t="e">
        <f ca="1">'4 - 24 Hr Calc Data'!S14</f>
        <v>#DIV/0!</v>
      </c>
      <c r="P8" s="159" t="e">
        <f ca="1">'4 - 24 Hr Calc Data'!T14</f>
        <v>#DIV/0!</v>
      </c>
      <c r="Q8" s="161" t="e">
        <f t="shared" ca="1" si="0"/>
        <v>#DIV/0!</v>
      </c>
    </row>
    <row r="9" spans="1:17" ht="14" x14ac:dyDescent="0.15">
      <c r="A9" s="168" t="str">
        <f>'3 - 4 Hr Calc Data'!A15</f>
        <v/>
      </c>
      <c r="B9" s="169">
        <f>'2 - 24 Hr Raw Data'!P11</f>
        <v>0</v>
      </c>
      <c r="C9" s="283" t="str">
        <f>'4 - 24 Hr Calc Data'!B15</f>
        <v/>
      </c>
      <c r="D9" s="158" t="e">
        <f ca="1">'3 - 4 Hr Calc Data'!N15</f>
        <v>#DIV/0!</v>
      </c>
      <c r="E9" s="158" t="e">
        <f ca="1">'3 - 4 Hr Calc Data'!K15</f>
        <v>#DIV/0!</v>
      </c>
      <c r="F9" s="158" t="e">
        <f ca="1">'3 - 4 Hr Calc Data'!O15</f>
        <v>#DIV/0!</v>
      </c>
      <c r="G9" s="158" t="e">
        <f ca="1">'3 - 4 Hr Calc Data'!M15</f>
        <v>#DIV/0!</v>
      </c>
      <c r="H9" s="158"/>
      <c r="I9" s="159" t="e">
        <f ca="1">'4 - 24 Hr Calc Data'!N15</f>
        <v>#REF!</v>
      </c>
      <c r="J9" s="159" t="e">
        <f ca="1">'4 - 24 Hr Calc Data'!K15</f>
        <v>#DIV/0!</v>
      </c>
      <c r="K9" s="159" t="e">
        <f ca="1">'4 - 24 Hr Calc Data'!O15</f>
        <v>#REF!</v>
      </c>
      <c r="L9" s="159" t="e">
        <f ca="1">'4 - 24 Hr Calc Data'!M15</f>
        <v>#DIV/0!</v>
      </c>
      <c r="M9" s="160"/>
      <c r="N9" s="159" t="e">
        <f ca="1">'4 - 24 Hr Calc Data'!R15</f>
        <v>#DIV/0!</v>
      </c>
      <c r="O9" s="159" t="e">
        <f ca="1">'4 - 24 Hr Calc Data'!S15</f>
        <v>#DIV/0!</v>
      </c>
      <c r="P9" s="159" t="e">
        <f ca="1">'4 - 24 Hr Calc Data'!T15</f>
        <v>#DIV/0!</v>
      </c>
      <c r="Q9" s="161" t="e">
        <f t="shared" ca="1" si="0"/>
        <v>#DIV/0!</v>
      </c>
    </row>
    <row r="10" spans="1:17" ht="14" x14ac:dyDescent="0.15">
      <c r="A10" s="168" t="str">
        <f>'3 - 4 Hr Calc Data'!A16</f>
        <v/>
      </c>
      <c r="B10" s="169">
        <f>'2 - 24 Hr Raw Data'!P12</f>
        <v>0</v>
      </c>
      <c r="C10" s="283" t="str">
        <f>'4 - 24 Hr Calc Data'!B16</f>
        <v/>
      </c>
      <c r="D10" s="158" t="e">
        <f ca="1">'3 - 4 Hr Calc Data'!N16</f>
        <v>#DIV/0!</v>
      </c>
      <c r="E10" s="158" t="e">
        <f ca="1">'3 - 4 Hr Calc Data'!K16</f>
        <v>#DIV/0!</v>
      </c>
      <c r="F10" s="158" t="e">
        <f ca="1">'3 - 4 Hr Calc Data'!O16</f>
        <v>#DIV/0!</v>
      </c>
      <c r="G10" s="158" t="e">
        <f ca="1">'3 - 4 Hr Calc Data'!M16</f>
        <v>#DIV/0!</v>
      </c>
      <c r="H10" s="158"/>
      <c r="I10" s="159" t="e">
        <f ca="1">'4 - 24 Hr Calc Data'!N16</f>
        <v>#REF!</v>
      </c>
      <c r="J10" s="159" t="e">
        <f ca="1">'4 - 24 Hr Calc Data'!K16</f>
        <v>#DIV/0!</v>
      </c>
      <c r="K10" s="159" t="e">
        <f ca="1">'4 - 24 Hr Calc Data'!O16</f>
        <v>#REF!</v>
      </c>
      <c r="L10" s="159" t="e">
        <f ca="1">'4 - 24 Hr Calc Data'!M16</f>
        <v>#DIV/0!</v>
      </c>
      <c r="M10" s="160"/>
      <c r="N10" s="159" t="e">
        <f ca="1">'4 - 24 Hr Calc Data'!R16</f>
        <v>#DIV/0!</v>
      </c>
      <c r="O10" s="159" t="e">
        <f ca="1">'4 - 24 Hr Calc Data'!S16</f>
        <v>#DIV/0!</v>
      </c>
      <c r="P10" s="159" t="e">
        <f ca="1">'4 - 24 Hr Calc Data'!T16</f>
        <v>#DIV/0!</v>
      </c>
      <c r="Q10" s="161" t="e">
        <f t="shared" ca="1" si="0"/>
        <v>#DIV/0!</v>
      </c>
    </row>
    <row r="11" spans="1:17" ht="14" x14ac:dyDescent="0.15">
      <c r="A11" s="168" t="str">
        <f>'3 - 4 Hr Calc Data'!A17</f>
        <v/>
      </c>
      <c r="B11" s="169">
        <f>'2 - 24 Hr Raw Data'!P13</f>
        <v>0</v>
      </c>
      <c r="C11" s="283" t="str">
        <f>'4 - 24 Hr Calc Data'!B17</f>
        <v/>
      </c>
      <c r="D11" s="158" t="e">
        <f ca="1">'3 - 4 Hr Calc Data'!N17</f>
        <v>#DIV/0!</v>
      </c>
      <c r="E11" s="158" t="e">
        <f ca="1">'3 - 4 Hr Calc Data'!K17</f>
        <v>#DIV/0!</v>
      </c>
      <c r="F11" s="158" t="e">
        <f ca="1">'3 - 4 Hr Calc Data'!O17</f>
        <v>#DIV/0!</v>
      </c>
      <c r="G11" s="158" t="e">
        <f ca="1">'3 - 4 Hr Calc Data'!M17</f>
        <v>#DIV/0!</v>
      </c>
      <c r="H11" s="158"/>
      <c r="I11" s="159" t="e">
        <f ca="1">'4 - 24 Hr Calc Data'!N17</f>
        <v>#REF!</v>
      </c>
      <c r="J11" s="159" t="e">
        <f ca="1">'4 - 24 Hr Calc Data'!K17</f>
        <v>#DIV/0!</v>
      </c>
      <c r="K11" s="159" t="e">
        <f ca="1">'4 - 24 Hr Calc Data'!O17</f>
        <v>#REF!</v>
      </c>
      <c r="L11" s="159" t="e">
        <f ca="1">'4 - 24 Hr Calc Data'!M17</f>
        <v>#DIV/0!</v>
      </c>
      <c r="M11" s="160"/>
      <c r="N11" s="159" t="e">
        <f ca="1">'4 - 24 Hr Calc Data'!R17</f>
        <v>#DIV/0!</v>
      </c>
      <c r="O11" s="159" t="e">
        <f ca="1">'4 - 24 Hr Calc Data'!S17</f>
        <v>#DIV/0!</v>
      </c>
      <c r="P11" s="159" t="e">
        <f ca="1">'4 - 24 Hr Calc Data'!T17</f>
        <v>#DIV/0!</v>
      </c>
      <c r="Q11" s="161" t="e">
        <f t="shared" ca="1" si="0"/>
        <v>#DIV/0!</v>
      </c>
    </row>
    <row r="12" spans="1:17" ht="14" x14ac:dyDescent="0.15">
      <c r="A12" s="168" t="str">
        <f>'3 - 4 Hr Calc Data'!A18</f>
        <v/>
      </c>
      <c r="B12" s="169">
        <f>'2 - 24 Hr Raw Data'!P14</f>
        <v>0</v>
      </c>
      <c r="C12" s="283" t="str">
        <f>'4 - 24 Hr Calc Data'!B18</f>
        <v/>
      </c>
      <c r="D12" s="158" t="e">
        <f ca="1">'3 - 4 Hr Calc Data'!N18</f>
        <v>#DIV/0!</v>
      </c>
      <c r="E12" s="158" t="e">
        <f ca="1">'3 - 4 Hr Calc Data'!K18</f>
        <v>#DIV/0!</v>
      </c>
      <c r="F12" s="158" t="e">
        <f ca="1">'3 - 4 Hr Calc Data'!O18</f>
        <v>#DIV/0!</v>
      </c>
      <c r="G12" s="158" t="e">
        <f ca="1">'3 - 4 Hr Calc Data'!M18</f>
        <v>#DIV/0!</v>
      </c>
      <c r="H12" s="158"/>
      <c r="I12" s="159" t="e">
        <f ca="1">'4 - 24 Hr Calc Data'!N18</f>
        <v>#REF!</v>
      </c>
      <c r="J12" s="159" t="e">
        <f ca="1">'4 - 24 Hr Calc Data'!K18</f>
        <v>#DIV/0!</v>
      </c>
      <c r="K12" s="159" t="e">
        <f ca="1">'4 - 24 Hr Calc Data'!O18</f>
        <v>#REF!</v>
      </c>
      <c r="L12" s="159" t="e">
        <f ca="1">'4 - 24 Hr Calc Data'!M18</f>
        <v>#DIV/0!</v>
      </c>
      <c r="M12" s="160"/>
      <c r="N12" s="159" t="e">
        <f ca="1">'4 - 24 Hr Calc Data'!R18</f>
        <v>#DIV/0!</v>
      </c>
      <c r="O12" s="159" t="e">
        <f ca="1">'4 - 24 Hr Calc Data'!S18</f>
        <v>#DIV/0!</v>
      </c>
      <c r="P12" s="159" t="e">
        <f ca="1">'4 - 24 Hr Calc Data'!T18</f>
        <v>#DIV/0!</v>
      </c>
      <c r="Q12" s="161" t="e">
        <f t="shared" ca="1" si="0"/>
        <v>#DIV/0!</v>
      </c>
    </row>
    <row r="13" spans="1:17" ht="14" x14ac:dyDescent="0.15">
      <c r="A13" s="168" t="str">
        <f>'3 - 4 Hr Calc Data'!A19</f>
        <v/>
      </c>
      <c r="B13" s="169">
        <f>'2 - 24 Hr Raw Data'!P15</f>
        <v>0</v>
      </c>
      <c r="C13" s="283" t="str">
        <f>'4 - 24 Hr Calc Data'!B19</f>
        <v/>
      </c>
      <c r="D13" s="158" t="e">
        <f ca="1">'3 - 4 Hr Calc Data'!N19</f>
        <v>#DIV/0!</v>
      </c>
      <c r="E13" s="158" t="e">
        <f ca="1">'3 - 4 Hr Calc Data'!K19</f>
        <v>#DIV/0!</v>
      </c>
      <c r="F13" s="158" t="e">
        <f ca="1">'3 - 4 Hr Calc Data'!O19</f>
        <v>#DIV/0!</v>
      </c>
      <c r="G13" s="158" t="e">
        <f ca="1">'3 - 4 Hr Calc Data'!M19</f>
        <v>#DIV/0!</v>
      </c>
      <c r="H13" s="158"/>
      <c r="I13" s="159" t="e">
        <f ca="1">'4 - 24 Hr Calc Data'!N19</f>
        <v>#REF!</v>
      </c>
      <c r="J13" s="159" t="e">
        <f ca="1">'4 - 24 Hr Calc Data'!K19</f>
        <v>#DIV/0!</v>
      </c>
      <c r="K13" s="159" t="e">
        <f ca="1">'4 - 24 Hr Calc Data'!O19</f>
        <v>#REF!</v>
      </c>
      <c r="L13" s="159" t="e">
        <f ca="1">'4 - 24 Hr Calc Data'!M19</f>
        <v>#DIV/0!</v>
      </c>
      <c r="M13" s="160"/>
      <c r="N13" s="159" t="e">
        <f ca="1">'4 - 24 Hr Calc Data'!R19</f>
        <v>#DIV/0!</v>
      </c>
      <c r="O13" s="159" t="e">
        <f ca="1">'4 - 24 Hr Calc Data'!S19</f>
        <v>#DIV/0!</v>
      </c>
      <c r="P13" s="159" t="e">
        <f ca="1">'4 - 24 Hr Calc Data'!T19</f>
        <v>#DIV/0!</v>
      </c>
      <c r="Q13" s="161" t="e">
        <f t="shared" ca="1" si="0"/>
        <v>#DIV/0!</v>
      </c>
    </row>
    <row r="14" spans="1:17" ht="14" x14ac:dyDescent="0.15">
      <c r="A14" s="168" t="str">
        <f>'3 - 4 Hr Calc Data'!A20</f>
        <v/>
      </c>
      <c r="B14" s="169">
        <f>'2 - 24 Hr Raw Data'!P16</f>
        <v>0</v>
      </c>
      <c r="C14" s="283" t="str">
        <f>'4 - 24 Hr Calc Data'!B20</f>
        <v/>
      </c>
      <c r="D14" s="158" t="e">
        <f ca="1">'3 - 4 Hr Calc Data'!N20</f>
        <v>#DIV/0!</v>
      </c>
      <c r="E14" s="158" t="e">
        <f ca="1">'3 - 4 Hr Calc Data'!K20</f>
        <v>#DIV/0!</v>
      </c>
      <c r="F14" s="158" t="e">
        <f ca="1">'3 - 4 Hr Calc Data'!O20</f>
        <v>#DIV/0!</v>
      </c>
      <c r="G14" s="158" t="e">
        <f ca="1">'3 - 4 Hr Calc Data'!M20</f>
        <v>#DIV/0!</v>
      </c>
      <c r="H14" s="158"/>
      <c r="I14" s="159" t="e">
        <f ca="1">'4 - 24 Hr Calc Data'!N20</f>
        <v>#REF!</v>
      </c>
      <c r="J14" s="159" t="e">
        <f ca="1">'4 - 24 Hr Calc Data'!K20</f>
        <v>#DIV/0!</v>
      </c>
      <c r="K14" s="159" t="e">
        <f ca="1">'4 - 24 Hr Calc Data'!O20</f>
        <v>#REF!</v>
      </c>
      <c r="L14" s="159" t="e">
        <f ca="1">'4 - 24 Hr Calc Data'!M20</f>
        <v>#DIV/0!</v>
      </c>
      <c r="M14" s="160"/>
      <c r="N14" s="159" t="e">
        <f ca="1">'4 - 24 Hr Calc Data'!R20</f>
        <v>#DIV/0!</v>
      </c>
      <c r="O14" s="159" t="e">
        <f ca="1">'4 - 24 Hr Calc Data'!S20</f>
        <v>#DIV/0!</v>
      </c>
      <c r="P14" s="159" t="e">
        <f ca="1">'4 - 24 Hr Calc Data'!T20</f>
        <v>#DIV/0!</v>
      </c>
      <c r="Q14" s="161" t="e">
        <f t="shared" ca="1" si="0"/>
        <v>#DIV/0!</v>
      </c>
    </row>
    <row r="15" spans="1:17" ht="14" x14ac:dyDescent="0.15">
      <c r="A15" s="168" t="str">
        <f>'3 - 4 Hr Calc Data'!A21</f>
        <v/>
      </c>
      <c r="B15" s="169">
        <f>'2 - 24 Hr Raw Data'!P17</f>
        <v>0</v>
      </c>
      <c r="C15" s="283" t="str">
        <f>'4 - 24 Hr Calc Data'!B21</f>
        <v/>
      </c>
      <c r="D15" s="158" t="e">
        <f ca="1">'3 - 4 Hr Calc Data'!N21</f>
        <v>#DIV/0!</v>
      </c>
      <c r="E15" s="158" t="e">
        <f ca="1">'3 - 4 Hr Calc Data'!K21</f>
        <v>#DIV/0!</v>
      </c>
      <c r="F15" s="158" t="e">
        <f ca="1">'3 - 4 Hr Calc Data'!O21</f>
        <v>#DIV/0!</v>
      </c>
      <c r="G15" s="158" t="e">
        <f ca="1">'3 - 4 Hr Calc Data'!M21</f>
        <v>#DIV/0!</v>
      </c>
      <c r="H15" s="158"/>
      <c r="I15" s="159" t="e">
        <f ca="1">'4 - 24 Hr Calc Data'!N21</f>
        <v>#REF!</v>
      </c>
      <c r="J15" s="159" t="e">
        <f ca="1">'4 - 24 Hr Calc Data'!K21</f>
        <v>#DIV/0!</v>
      </c>
      <c r="K15" s="159" t="e">
        <f ca="1">'4 - 24 Hr Calc Data'!O21</f>
        <v>#REF!</v>
      </c>
      <c r="L15" s="159" t="e">
        <f ca="1">'4 - 24 Hr Calc Data'!M21</f>
        <v>#DIV/0!</v>
      </c>
      <c r="M15" s="160"/>
      <c r="N15" s="159" t="e">
        <f ca="1">'4 - 24 Hr Calc Data'!R21</f>
        <v>#DIV/0!</v>
      </c>
      <c r="O15" s="159" t="e">
        <f ca="1">'4 - 24 Hr Calc Data'!S21</f>
        <v>#DIV/0!</v>
      </c>
      <c r="P15" s="159" t="e">
        <f ca="1">'4 - 24 Hr Calc Data'!T21</f>
        <v>#DIV/0!</v>
      </c>
      <c r="Q15" s="161" t="e">
        <f t="shared" ca="1" si="0"/>
        <v>#DIV/0!</v>
      </c>
    </row>
    <row r="16" spans="1:17" ht="14" x14ac:dyDescent="0.15">
      <c r="A16" s="168" t="str">
        <f>'3 - 4 Hr Calc Data'!A22</f>
        <v/>
      </c>
      <c r="B16" s="169">
        <f>'2 - 24 Hr Raw Data'!P18</f>
        <v>0</v>
      </c>
      <c r="C16" s="283" t="str">
        <f>'4 - 24 Hr Calc Data'!B22</f>
        <v/>
      </c>
      <c r="D16" s="158" t="e">
        <f ca="1">'3 - 4 Hr Calc Data'!N22</f>
        <v>#DIV/0!</v>
      </c>
      <c r="E16" s="158" t="e">
        <f ca="1">'3 - 4 Hr Calc Data'!K22</f>
        <v>#DIV/0!</v>
      </c>
      <c r="F16" s="158" t="e">
        <f ca="1">'3 - 4 Hr Calc Data'!O22</f>
        <v>#DIV/0!</v>
      </c>
      <c r="G16" s="158" t="e">
        <f ca="1">'3 - 4 Hr Calc Data'!M22</f>
        <v>#DIV/0!</v>
      </c>
      <c r="H16" s="158"/>
      <c r="I16" s="159" t="e">
        <f ca="1">'4 - 24 Hr Calc Data'!N22</f>
        <v>#REF!</v>
      </c>
      <c r="J16" s="159" t="e">
        <f ca="1">'4 - 24 Hr Calc Data'!K22</f>
        <v>#DIV/0!</v>
      </c>
      <c r="K16" s="159" t="e">
        <f ca="1">'4 - 24 Hr Calc Data'!O22</f>
        <v>#REF!</v>
      </c>
      <c r="L16" s="159" t="e">
        <f ca="1">'4 - 24 Hr Calc Data'!M22</f>
        <v>#DIV/0!</v>
      </c>
      <c r="M16" s="160"/>
      <c r="N16" s="159" t="e">
        <f ca="1">'4 - 24 Hr Calc Data'!R22</f>
        <v>#DIV/0!</v>
      </c>
      <c r="O16" s="159" t="e">
        <f ca="1">'4 - 24 Hr Calc Data'!S22</f>
        <v>#DIV/0!</v>
      </c>
      <c r="P16" s="159" t="e">
        <f ca="1">'4 - 24 Hr Calc Data'!T22</f>
        <v>#DIV/0!</v>
      </c>
      <c r="Q16" s="161" t="e">
        <f t="shared" ca="1" si="0"/>
        <v>#DIV/0!</v>
      </c>
    </row>
    <row r="17" spans="1:17" ht="14" x14ac:dyDescent="0.15">
      <c r="A17" s="168" t="str">
        <f>'3 - 4 Hr Calc Data'!A23</f>
        <v/>
      </c>
      <c r="B17" s="169">
        <f>'2 - 24 Hr Raw Data'!P19</f>
        <v>0</v>
      </c>
      <c r="C17" s="283" t="str">
        <f>'4 - 24 Hr Calc Data'!B23</f>
        <v/>
      </c>
      <c r="D17" s="158" t="e">
        <f ca="1">'3 - 4 Hr Calc Data'!N23</f>
        <v>#DIV/0!</v>
      </c>
      <c r="E17" s="158" t="e">
        <f ca="1">'3 - 4 Hr Calc Data'!K23</f>
        <v>#DIV/0!</v>
      </c>
      <c r="F17" s="158" t="e">
        <f ca="1">'3 - 4 Hr Calc Data'!O23</f>
        <v>#DIV/0!</v>
      </c>
      <c r="G17" s="158" t="e">
        <f ca="1">'3 - 4 Hr Calc Data'!M23</f>
        <v>#DIV/0!</v>
      </c>
      <c r="H17" s="158"/>
      <c r="I17" s="159" t="e">
        <f ca="1">'4 - 24 Hr Calc Data'!N23</f>
        <v>#REF!</v>
      </c>
      <c r="J17" s="159" t="e">
        <f ca="1">'4 - 24 Hr Calc Data'!K23</f>
        <v>#DIV/0!</v>
      </c>
      <c r="K17" s="159" t="e">
        <f ca="1">'4 - 24 Hr Calc Data'!O23</f>
        <v>#REF!</v>
      </c>
      <c r="L17" s="159" t="e">
        <f ca="1">'4 - 24 Hr Calc Data'!M23</f>
        <v>#DIV/0!</v>
      </c>
      <c r="M17" s="160"/>
      <c r="N17" s="159" t="e">
        <f ca="1">'4 - 24 Hr Calc Data'!R23</f>
        <v>#DIV/0!</v>
      </c>
      <c r="O17" s="159" t="e">
        <f ca="1">'4 - 24 Hr Calc Data'!S23</f>
        <v>#DIV/0!</v>
      </c>
      <c r="P17" s="159" t="e">
        <f ca="1">'4 - 24 Hr Calc Data'!T23</f>
        <v>#DIV/0!</v>
      </c>
      <c r="Q17" s="161" t="e">
        <f t="shared" ca="1" si="0"/>
        <v>#DIV/0!</v>
      </c>
    </row>
    <row r="18" spans="1:17" ht="14" x14ac:dyDescent="0.15">
      <c r="A18" s="168" t="str">
        <f>'3 - 4 Hr Calc Data'!A24</f>
        <v/>
      </c>
      <c r="B18" s="169">
        <f>'2 - 24 Hr Raw Data'!P20</f>
        <v>0</v>
      </c>
      <c r="C18" s="283" t="str">
        <f>'4 - 24 Hr Calc Data'!B24</f>
        <v/>
      </c>
      <c r="D18" s="158" t="e">
        <f ca="1">'3 - 4 Hr Calc Data'!N24</f>
        <v>#DIV/0!</v>
      </c>
      <c r="E18" s="158" t="e">
        <f ca="1">'3 - 4 Hr Calc Data'!K24</f>
        <v>#DIV/0!</v>
      </c>
      <c r="F18" s="158" t="e">
        <f ca="1">'3 - 4 Hr Calc Data'!O24</f>
        <v>#DIV/0!</v>
      </c>
      <c r="G18" s="158" t="e">
        <f ca="1">'3 - 4 Hr Calc Data'!M24</f>
        <v>#DIV/0!</v>
      </c>
      <c r="H18" s="158"/>
      <c r="I18" s="159" t="e">
        <f ca="1">'4 - 24 Hr Calc Data'!N24</f>
        <v>#REF!</v>
      </c>
      <c r="J18" s="159" t="e">
        <f ca="1">'4 - 24 Hr Calc Data'!K24</f>
        <v>#DIV/0!</v>
      </c>
      <c r="K18" s="159" t="e">
        <f ca="1">'4 - 24 Hr Calc Data'!O24</f>
        <v>#REF!</v>
      </c>
      <c r="L18" s="159" t="e">
        <f ca="1">'4 - 24 Hr Calc Data'!M24</f>
        <v>#DIV/0!</v>
      </c>
      <c r="M18" s="160"/>
      <c r="N18" s="159" t="e">
        <f ca="1">'4 - 24 Hr Calc Data'!R24</f>
        <v>#DIV/0!</v>
      </c>
      <c r="O18" s="159" t="e">
        <f ca="1">'4 - 24 Hr Calc Data'!S24</f>
        <v>#DIV/0!</v>
      </c>
      <c r="P18" s="159" t="e">
        <f ca="1">'4 - 24 Hr Calc Data'!T24</f>
        <v>#DIV/0!</v>
      </c>
      <c r="Q18" s="161" t="e">
        <f t="shared" ca="1" si="0"/>
        <v>#DIV/0!</v>
      </c>
    </row>
    <row r="19" spans="1:17" ht="14" x14ac:dyDescent="0.15">
      <c r="A19" s="168" t="str">
        <f>'3 - 4 Hr Calc Data'!A25</f>
        <v/>
      </c>
      <c r="B19" s="169">
        <f>'2 - 24 Hr Raw Data'!P21</f>
        <v>0</v>
      </c>
      <c r="C19" s="283" t="str">
        <f>'4 - 24 Hr Calc Data'!B25</f>
        <v/>
      </c>
      <c r="D19" s="158" t="e">
        <f ca="1">'3 - 4 Hr Calc Data'!N25</f>
        <v>#DIV/0!</v>
      </c>
      <c r="E19" s="158" t="e">
        <f ca="1">'3 - 4 Hr Calc Data'!K25</f>
        <v>#DIV/0!</v>
      </c>
      <c r="F19" s="158" t="e">
        <f ca="1">'3 - 4 Hr Calc Data'!O25</f>
        <v>#DIV/0!</v>
      </c>
      <c r="G19" s="158" t="e">
        <f ca="1">'3 - 4 Hr Calc Data'!M25</f>
        <v>#DIV/0!</v>
      </c>
      <c r="H19" s="158"/>
      <c r="I19" s="159" t="e">
        <f ca="1">'4 - 24 Hr Calc Data'!N25</f>
        <v>#REF!</v>
      </c>
      <c r="J19" s="159" t="e">
        <f ca="1">'4 - 24 Hr Calc Data'!K25</f>
        <v>#DIV/0!</v>
      </c>
      <c r="K19" s="159" t="e">
        <f ca="1">'4 - 24 Hr Calc Data'!O25</f>
        <v>#REF!</v>
      </c>
      <c r="L19" s="159" t="e">
        <f ca="1">'4 - 24 Hr Calc Data'!M25</f>
        <v>#DIV/0!</v>
      </c>
      <c r="M19" s="160"/>
      <c r="N19" s="159" t="e">
        <f ca="1">'4 - 24 Hr Calc Data'!R25</f>
        <v>#DIV/0!</v>
      </c>
      <c r="O19" s="159" t="e">
        <f ca="1">'4 - 24 Hr Calc Data'!S25</f>
        <v>#DIV/0!</v>
      </c>
      <c r="P19" s="159" t="e">
        <f ca="1">'4 - 24 Hr Calc Data'!T25</f>
        <v>#DIV/0!</v>
      </c>
      <c r="Q19" s="161" t="e">
        <f t="shared" ca="1" si="0"/>
        <v>#DIV/0!</v>
      </c>
    </row>
    <row r="20" spans="1:17" ht="14" x14ac:dyDescent="0.15">
      <c r="A20" s="168" t="str">
        <f>'3 - 4 Hr Calc Data'!A26</f>
        <v/>
      </c>
      <c r="B20" s="169">
        <f>'2 - 24 Hr Raw Data'!P22</f>
        <v>0</v>
      </c>
      <c r="C20" s="283" t="str">
        <f>'4 - 24 Hr Calc Data'!B26</f>
        <v/>
      </c>
      <c r="D20" s="158" t="e">
        <f ca="1">'3 - 4 Hr Calc Data'!N26</f>
        <v>#DIV/0!</v>
      </c>
      <c r="E20" s="158" t="e">
        <f ca="1">'3 - 4 Hr Calc Data'!K26</f>
        <v>#DIV/0!</v>
      </c>
      <c r="F20" s="158" t="e">
        <f ca="1">'3 - 4 Hr Calc Data'!O26</f>
        <v>#DIV/0!</v>
      </c>
      <c r="G20" s="158" t="e">
        <f ca="1">'3 - 4 Hr Calc Data'!M26</f>
        <v>#DIV/0!</v>
      </c>
      <c r="H20" s="158"/>
      <c r="I20" s="159" t="e">
        <f ca="1">'4 - 24 Hr Calc Data'!N26</f>
        <v>#REF!</v>
      </c>
      <c r="J20" s="159" t="e">
        <f ca="1">'4 - 24 Hr Calc Data'!K26</f>
        <v>#DIV/0!</v>
      </c>
      <c r="K20" s="159" t="e">
        <f ca="1">'4 - 24 Hr Calc Data'!O26</f>
        <v>#REF!</v>
      </c>
      <c r="L20" s="159" t="e">
        <f ca="1">'4 - 24 Hr Calc Data'!M26</f>
        <v>#DIV/0!</v>
      </c>
      <c r="M20" s="160"/>
      <c r="N20" s="159" t="e">
        <f ca="1">'4 - 24 Hr Calc Data'!R26</f>
        <v>#DIV/0!</v>
      </c>
      <c r="O20" s="159" t="e">
        <f ca="1">'4 - 24 Hr Calc Data'!S26</f>
        <v>#DIV/0!</v>
      </c>
      <c r="P20" s="159" t="e">
        <f ca="1">'4 - 24 Hr Calc Data'!T26</f>
        <v>#DIV/0!</v>
      </c>
      <c r="Q20" s="161" t="e">
        <f t="shared" ca="1" si="0"/>
        <v>#DIV/0!</v>
      </c>
    </row>
    <row r="21" spans="1:17" ht="14" x14ac:dyDescent="0.15">
      <c r="A21" s="168" t="str">
        <f>'3 - 4 Hr Calc Data'!A27</f>
        <v/>
      </c>
      <c r="B21" s="169">
        <f>'2 - 24 Hr Raw Data'!P23</f>
        <v>0</v>
      </c>
      <c r="C21" s="283" t="str">
        <f>'4 - 24 Hr Calc Data'!B27</f>
        <v/>
      </c>
      <c r="D21" s="158" t="e">
        <f ca="1">'3 - 4 Hr Calc Data'!N27</f>
        <v>#DIV/0!</v>
      </c>
      <c r="E21" s="158" t="e">
        <f ca="1">'3 - 4 Hr Calc Data'!K27</f>
        <v>#DIV/0!</v>
      </c>
      <c r="F21" s="158" t="e">
        <f ca="1">'3 - 4 Hr Calc Data'!O27</f>
        <v>#DIV/0!</v>
      </c>
      <c r="G21" s="158" t="e">
        <f ca="1">'3 - 4 Hr Calc Data'!M27</f>
        <v>#DIV/0!</v>
      </c>
      <c r="H21" s="158"/>
      <c r="I21" s="159" t="e">
        <f ca="1">'4 - 24 Hr Calc Data'!N27</f>
        <v>#REF!</v>
      </c>
      <c r="J21" s="159" t="e">
        <f ca="1">'4 - 24 Hr Calc Data'!K27</f>
        <v>#DIV/0!</v>
      </c>
      <c r="K21" s="159" t="e">
        <f ca="1">'4 - 24 Hr Calc Data'!O27</f>
        <v>#REF!</v>
      </c>
      <c r="L21" s="159" t="e">
        <f ca="1">'4 - 24 Hr Calc Data'!M27</f>
        <v>#DIV/0!</v>
      </c>
      <c r="M21" s="160"/>
      <c r="N21" s="159" t="e">
        <f ca="1">'4 - 24 Hr Calc Data'!R27</f>
        <v>#DIV/0!</v>
      </c>
      <c r="O21" s="159" t="e">
        <f ca="1">'4 - 24 Hr Calc Data'!S27</f>
        <v>#DIV/0!</v>
      </c>
      <c r="P21" s="159" t="e">
        <f ca="1">'4 - 24 Hr Calc Data'!T27</f>
        <v>#DIV/0!</v>
      </c>
      <c r="Q21" s="161" t="e">
        <f t="shared" ca="1" si="0"/>
        <v>#DIV/0!</v>
      </c>
    </row>
    <row r="22" spans="1:17" ht="14" x14ac:dyDescent="0.15">
      <c r="A22" s="168" t="str">
        <f>'3 - 4 Hr Calc Data'!A28</f>
        <v/>
      </c>
      <c r="B22" s="169">
        <f>'2 - 24 Hr Raw Data'!P24</f>
        <v>0</v>
      </c>
      <c r="C22" s="283" t="str">
        <f>'4 - 24 Hr Calc Data'!B28</f>
        <v/>
      </c>
      <c r="D22" s="158" t="e">
        <f ca="1">'3 - 4 Hr Calc Data'!N28</f>
        <v>#DIV/0!</v>
      </c>
      <c r="E22" s="158" t="e">
        <f ca="1">'3 - 4 Hr Calc Data'!K28</f>
        <v>#DIV/0!</v>
      </c>
      <c r="F22" s="158" t="e">
        <f ca="1">'3 - 4 Hr Calc Data'!O28</f>
        <v>#DIV/0!</v>
      </c>
      <c r="G22" s="158" t="e">
        <f ca="1">'3 - 4 Hr Calc Data'!M28</f>
        <v>#DIV/0!</v>
      </c>
      <c r="H22" s="158"/>
      <c r="I22" s="159" t="e">
        <f ca="1">'4 - 24 Hr Calc Data'!N28</f>
        <v>#REF!</v>
      </c>
      <c r="J22" s="159" t="e">
        <f ca="1">'4 - 24 Hr Calc Data'!K28</f>
        <v>#DIV/0!</v>
      </c>
      <c r="K22" s="159" t="e">
        <f ca="1">'4 - 24 Hr Calc Data'!O28</f>
        <v>#REF!</v>
      </c>
      <c r="L22" s="159" t="e">
        <f ca="1">'4 - 24 Hr Calc Data'!M28</f>
        <v>#DIV/0!</v>
      </c>
      <c r="M22" s="160"/>
      <c r="N22" s="159" t="e">
        <f ca="1">'4 - 24 Hr Calc Data'!R28</f>
        <v>#DIV/0!</v>
      </c>
      <c r="O22" s="159" t="e">
        <f ca="1">'4 - 24 Hr Calc Data'!S28</f>
        <v>#DIV/0!</v>
      </c>
      <c r="P22" s="159" t="e">
        <f ca="1">'4 - 24 Hr Calc Data'!T28</f>
        <v>#DIV/0!</v>
      </c>
      <c r="Q22" s="161" t="e">
        <f t="shared" ca="1" si="0"/>
        <v>#DIV/0!</v>
      </c>
    </row>
    <row r="23" spans="1:17" ht="14" x14ac:dyDescent="0.15">
      <c r="A23" s="168" t="str">
        <f>'3 - 4 Hr Calc Data'!A29</f>
        <v/>
      </c>
      <c r="B23" s="169">
        <f>'2 - 24 Hr Raw Data'!P25</f>
        <v>0</v>
      </c>
      <c r="C23" s="283" t="str">
        <f>'4 - 24 Hr Calc Data'!B29</f>
        <v/>
      </c>
      <c r="D23" s="158" t="e">
        <f ca="1">'3 - 4 Hr Calc Data'!N29</f>
        <v>#DIV/0!</v>
      </c>
      <c r="E23" s="158" t="e">
        <f ca="1">'3 - 4 Hr Calc Data'!K29</f>
        <v>#DIV/0!</v>
      </c>
      <c r="F23" s="158" t="e">
        <f ca="1">'3 - 4 Hr Calc Data'!O29</f>
        <v>#DIV/0!</v>
      </c>
      <c r="G23" s="158" t="e">
        <f ca="1">'3 - 4 Hr Calc Data'!M29</f>
        <v>#DIV/0!</v>
      </c>
      <c r="H23" s="158"/>
      <c r="I23" s="159" t="e">
        <f ca="1">'4 - 24 Hr Calc Data'!N29</f>
        <v>#REF!</v>
      </c>
      <c r="J23" s="159" t="e">
        <f ca="1">'4 - 24 Hr Calc Data'!K29</f>
        <v>#DIV/0!</v>
      </c>
      <c r="K23" s="159" t="e">
        <f ca="1">'4 - 24 Hr Calc Data'!O29</f>
        <v>#REF!</v>
      </c>
      <c r="L23" s="159" t="e">
        <f ca="1">'4 - 24 Hr Calc Data'!M29</f>
        <v>#DIV/0!</v>
      </c>
      <c r="M23" s="160"/>
      <c r="N23" s="159" t="e">
        <f ca="1">'4 - 24 Hr Calc Data'!R29</f>
        <v>#DIV/0!</v>
      </c>
      <c r="O23" s="159" t="e">
        <f ca="1">'4 - 24 Hr Calc Data'!S29</f>
        <v>#DIV/0!</v>
      </c>
      <c r="P23" s="159" t="e">
        <f ca="1">'4 - 24 Hr Calc Data'!T29</f>
        <v>#DIV/0!</v>
      </c>
      <c r="Q23" s="161" t="e">
        <f t="shared" ca="1" si="0"/>
        <v>#DIV/0!</v>
      </c>
    </row>
    <row r="24" spans="1:17" ht="14" x14ac:dyDescent="0.15">
      <c r="A24" s="168" t="str">
        <f>'3 - 4 Hr Calc Data'!A30</f>
        <v/>
      </c>
      <c r="B24" s="169">
        <f>'2 - 24 Hr Raw Data'!P26</f>
        <v>0</v>
      </c>
      <c r="C24" s="283" t="str">
        <f>'4 - 24 Hr Calc Data'!B30</f>
        <v/>
      </c>
      <c r="D24" s="158" t="e">
        <f ca="1">'3 - 4 Hr Calc Data'!N30</f>
        <v>#DIV/0!</v>
      </c>
      <c r="E24" s="158" t="e">
        <f ca="1">'3 - 4 Hr Calc Data'!K30</f>
        <v>#DIV/0!</v>
      </c>
      <c r="F24" s="158" t="e">
        <f ca="1">'3 - 4 Hr Calc Data'!O30</f>
        <v>#DIV/0!</v>
      </c>
      <c r="G24" s="158" t="e">
        <f ca="1">'3 - 4 Hr Calc Data'!M30</f>
        <v>#DIV/0!</v>
      </c>
      <c r="H24" s="158"/>
      <c r="I24" s="159" t="e">
        <f ca="1">'4 - 24 Hr Calc Data'!N30</f>
        <v>#REF!</v>
      </c>
      <c r="J24" s="159" t="e">
        <f ca="1">'4 - 24 Hr Calc Data'!K30</f>
        <v>#DIV/0!</v>
      </c>
      <c r="K24" s="159" t="e">
        <f ca="1">'4 - 24 Hr Calc Data'!O30</f>
        <v>#REF!</v>
      </c>
      <c r="L24" s="159" t="e">
        <f ca="1">'4 - 24 Hr Calc Data'!M30</f>
        <v>#DIV/0!</v>
      </c>
      <c r="M24" s="160"/>
      <c r="N24" s="159" t="e">
        <f ca="1">'4 - 24 Hr Calc Data'!R30</f>
        <v>#DIV/0!</v>
      </c>
      <c r="O24" s="159" t="e">
        <f ca="1">'4 - 24 Hr Calc Data'!S30</f>
        <v>#DIV/0!</v>
      </c>
      <c r="P24" s="159" t="e">
        <f ca="1">'4 - 24 Hr Calc Data'!T30</f>
        <v>#DIV/0!</v>
      </c>
      <c r="Q24" s="161" t="e">
        <f t="shared" ca="1" si="0"/>
        <v>#DIV/0!</v>
      </c>
    </row>
    <row r="25" spans="1:17" ht="14" x14ac:dyDescent="0.15">
      <c r="A25" s="168" t="str">
        <f>'3 - 4 Hr Calc Data'!A31</f>
        <v/>
      </c>
      <c r="B25" s="169">
        <f>'2 - 24 Hr Raw Data'!P27</f>
        <v>0</v>
      </c>
      <c r="C25" s="283" t="str">
        <f>'4 - 24 Hr Calc Data'!B31</f>
        <v/>
      </c>
      <c r="D25" s="158" t="e">
        <f ca="1">'3 - 4 Hr Calc Data'!N31</f>
        <v>#DIV/0!</v>
      </c>
      <c r="E25" s="158" t="e">
        <f ca="1">'3 - 4 Hr Calc Data'!K31</f>
        <v>#DIV/0!</v>
      </c>
      <c r="F25" s="158" t="e">
        <f ca="1">'3 - 4 Hr Calc Data'!O31</f>
        <v>#DIV/0!</v>
      </c>
      <c r="G25" s="158" t="e">
        <f ca="1">'3 - 4 Hr Calc Data'!M31</f>
        <v>#DIV/0!</v>
      </c>
      <c r="H25" s="158"/>
      <c r="I25" s="159" t="e">
        <f ca="1">'4 - 24 Hr Calc Data'!N31</f>
        <v>#REF!</v>
      </c>
      <c r="J25" s="159" t="e">
        <f ca="1">'4 - 24 Hr Calc Data'!K31</f>
        <v>#DIV/0!</v>
      </c>
      <c r="K25" s="159" t="e">
        <f ca="1">'4 - 24 Hr Calc Data'!O31</f>
        <v>#REF!</v>
      </c>
      <c r="L25" s="159" t="e">
        <f ca="1">'4 - 24 Hr Calc Data'!M31</f>
        <v>#DIV/0!</v>
      </c>
      <c r="M25" s="160"/>
      <c r="N25" s="159" t="e">
        <f ca="1">'4 - 24 Hr Calc Data'!R31</f>
        <v>#DIV/0!</v>
      </c>
      <c r="O25" s="159" t="e">
        <f ca="1">'4 - 24 Hr Calc Data'!S31</f>
        <v>#DIV/0!</v>
      </c>
      <c r="P25" s="159" t="e">
        <f ca="1">'4 - 24 Hr Calc Data'!T31</f>
        <v>#DIV/0!</v>
      </c>
      <c r="Q25" s="161" t="e">
        <f t="shared" ca="1" si="0"/>
        <v>#DIV/0!</v>
      </c>
    </row>
    <row r="26" spans="1:17" ht="14" x14ac:dyDescent="0.15">
      <c r="A26" s="168" t="str">
        <f>'3 - 4 Hr Calc Data'!A32</f>
        <v/>
      </c>
      <c r="B26" s="169">
        <f>'2 - 24 Hr Raw Data'!P28</f>
        <v>0</v>
      </c>
      <c r="C26" s="283" t="str">
        <f>'4 - 24 Hr Calc Data'!B32</f>
        <v/>
      </c>
      <c r="D26" s="158" t="e">
        <f ca="1">'3 - 4 Hr Calc Data'!N32</f>
        <v>#DIV/0!</v>
      </c>
      <c r="E26" s="158" t="e">
        <f ca="1">'3 - 4 Hr Calc Data'!K32</f>
        <v>#DIV/0!</v>
      </c>
      <c r="F26" s="158" t="e">
        <f ca="1">'3 - 4 Hr Calc Data'!O32</f>
        <v>#DIV/0!</v>
      </c>
      <c r="G26" s="158" t="e">
        <f ca="1">'3 - 4 Hr Calc Data'!M32</f>
        <v>#DIV/0!</v>
      </c>
      <c r="H26" s="158"/>
      <c r="I26" s="159" t="e">
        <f ca="1">'4 - 24 Hr Calc Data'!N32</f>
        <v>#REF!</v>
      </c>
      <c r="J26" s="159" t="e">
        <f ca="1">'4 - 24 Hr Calc Data'!K32</f>
        <v>#DIV/0!</v>
      </c>
      <c r="K26" s="159" t="e">
        <f ca="1">'4 - 24 Hr Calc Data'!O32</f>
        <v>#REF!</v>
      </c>
      <c r="L26" s="159" t="e">
        <f ca="1">'4 - 24 Hr Calc Data'!M32</f>
        <v>#DIV/0!</v>
      </c>
      <c r="M26" s="160"/>
      <c r="N26" s="159" t="e">
        <f ca="1">'4 - 24 Hr Calc Data'!R32</f>
        <v>#DIV/0!</v>
      </c>
      <c r="O26" s="159" t="e">
        <f ca="1">'4 - 24 Hr Calc Data'!S32</f>
        <v>#DIV/0!</v>
      </c>
      <c r="P26" s="159" t="e">
        <f ca="1">'4 - 24 Hr Calc Data'!T32</f>
        <v>#DIV/0!</v>
      </c>
      <c r="Q26" s="161" t="e">
        <f t="shared" ca="1" si="0"/>
        <v>#DIV/0!</v>
      </c>
    </row>
    <row r="27" spans="1:17" ht="14" x14ac:dyDescent="0.15">
      <c r="A27" s="168" t="str">
        <f>'3 - 4 Hr Calc Data'!A33</f>
        <v/>
      </c>
      <c r="B27" s="169">
        <f>'2 - 24 Hr Raw Data'!P29</f>
        <v>0</v>
      </c>
      <c r="C27" s="283" t="str">
        <f>'4 - 24 Hr Calc Data'!B33</f>
        <v/>
      </c>
      <c r="D27" s="158" t="e">
        <f ca="1">'3 - 4 Hr Calc Data'!N33</f>
        <v>#DIV/0!</v>
      </c>
      <c r="E27" s="158" t="e">
        <f ca="1">'3 - 4 Hr Calc Data'!K33</f>
        <v>#DIV/0!</v>
      </c>
      <c r="F27" s="158" t="e">
        <f ca="1">'3 - 4 Hr Calc Data'!O33</f>
        <v>#DIV/0!</v>
      </c>
      <c r="G27" s="158" t="e">
        <f ca="1">'3 - 4 Hr Calc Data'!M33</f>
        <v>#DIV/0!</v>
      </c>
      <c r="H27" s="158"/>
      <c r="I27" s="159" t="e">
        <f ca="1">'4 - 24 Hr Calc Data'!N33</f>
        <v>#REF!</v>
      </c>
      <c r="J27" s="159" t="e">
        <f ca="1">'4 - 24 Hr Calc Data'!K33</f>
        <v>#DIV/0!</v>
      </c>
      <c r="K27" s="159" t="e">
        <f ca="1">'4 - 24 Hr Calc Data'!O33</f>
        <v>#REF!</v>
      </c>
      <c r="L27" s="159" t="e">
        <f ca="1">'4 - 24 Hr Calc Data'!M33</f>
        <v>#DIV/0!</v>
      </c>
      <c r="M27" s="160"/>
      <c r="N27" s="159" t="e">
        <f ca="1">'4 - 24 Hr Calc Data'!R33</f>
        <v>#DIV/0!</v>
      </c>
      <c r="O27" s="159" t="e">
        <f ca="1">'4 - 24 Hr Calc Data'!S33</f>
        <v>#DIV/0!</v>
      </c>
      <c r="P27" s="159" t="e">
        <f ca="1">'4 - 24 Hr Calc Data'!T33</f>
        <v>#DIV/0!</v>
      </c>
      <c r="Q27" s="161" t="e">
        <f t="shared" ca="1" si="0"/>
        <v>#DIV/0!</v>
      </c>
    </row>
    <row r="28" spans="1:17" ht="14" x14ac:dyDescent="0.15">
      <c r="A28" s="168" t="str">
        <f>'3 - 4 Hr Calc Data'!A34</f>
        <v/>
      </c>
      <c r="B28" s="169">
        <f>'2 - 24 Hr Raw Data'!P30</f>
        <v>0</v>
      </c>
      <c r="C28" s="283" t="str">
        <f>'4 - 24 Hr Calc Data'!B34</f>
        <v/>
      </c>
      <c r="D28" s="158" t="e">
        <f ca="1">'3 - 4 Hr Calc Data'!N34</f>
        <v>#DIV/0!</v>
      </c>
      <c r="E28" s="158" t="e">
        <f ca="1">'3 - 4 Hr Calc Data'!K34</f>
        <v>#DIV/0!</v>
      </c>
      <c r="F28" s="158" t="e">
        <f ca="1">'3 - 4 Hr Calc Data'!O34</f>
        <v>#DIV/0!</v>
      </c>
      <c r="G28" s="158" t="e">
        <f ca="1">'3 - 4 Hr Calc Data'!M34</f>
        <v>#DIV/0!</v>
      </c>
      <c r="H28" s="158"/>
      <c r="I28" s="159" t="e">
        <f ca="1">'4 - 24 Hr Calc Data'!N34</f>
        <v>#REF!</v>
      </c>
      <c r="J28" s="159" t="e">
        <f ca="1">'4 - 24 Hr Calc Data'!K34</f>
        <v>#DIV/0!</v>
      </c>
      <c r="K28" s="159" t="e">
        <f ca="1">'4 - 24 Hr Calc Data'!O34</f>
        <v>#REF!</v>
      </c>
      <c r="L28" s="159" t="e">
        <f ca="1">'4 - 24 Hr Calc Data'!M34</f>
        <v>#DIV/0!</v>
      </c>
      <c r="M28" s="160"/>
      <c r="N28" s="159" t="e">
        <f ca="1">'4 - 24 Hr Calc Data'!R34</f>
        <v>#DIV/0!</v>
      </c>
      <c r="O28" s="159" t="e">
        <f ca="1">'4 - 24 Hr Calc Data'!S34</f>
        <v>#DIV/0!</v>
      </c>
      <c r="P28" s="159" t="e">
        <f ca="1">'4 - 24 Hr Calc Data'!T34</f>
        <v>#DIV/0!</v>
      </c>
      <c r="Q28" s="161" t="e">
        <f t="shared" ca="1" si="0"/>
        <v>#DIV/0!</v>
      </c>
    </row>
    <row r="29" spans="1:17" ht="14" x14ac:dyDescent="0.15">
      <c r="A29" s="168" t="str">
        <f>'3 - 4 Hr Calc Data'!A35</f>
        <v/>
      </c>
      <c r="B29" s="169">
        <f>'2 - 24 Hr Raw Data'!P31</f>
        <v>0</v>
      </c>
      <c r="C29" s="283" t="str">
        <f>'4 - 24 Hr Calc Data'!B35</f>
        <v/>
      </c>
      <c r="D29" s="158" t="e">
        <f ca="1">'3 - 4 Hr Calc Data'!N35</f>
        <v>#DIV/0!</v>
      </c>
      <c r="E29" s="158" t="e">
        <f ca="1">'3 - 4 Hr Calc Data'!K35</f>
        <v>#DIV/0!</v>
      </c>
      <c r="F29" s="158" t="e">
        <f ca="1">'3 - 4 Hr Calc Data'!O35</f>
        <v>#DIV/0!</v>
      </c>
      <c r="G29" s="158" t="e">
        <f ca="1">'3 - 4 Hr Calc Data'!M35</f>
        <v>#DIV/0!</v>
      </c>
      <c r="H29" s="158"/>
      <c r="I29" s="159" t="e">
        <f ca="1">'4 - 24 Hr Calc Data'!N35</f>
        <v>#REF!</v>
      </c>
      <c r="J29" s="159" t="e">
        <f ca="1">'4 - 24 Hr Calc Data'!K35</f>
        <v>#DIV/0!</v>
      </c>
      <c r="K29" s="159" t="e">
        <f ca="1">'4 - 24 Hr Calc Data'!O35</f>
        <v>#REF!</v>
      </c>
      <c r="L29" s="159" t="e">
        <f ca="1">'4 - 24 Hr Calc Data'!M35</f>
        <v>#DIV/0!</v>
      </c>
      <c r="M29" s="160"/>
      <c r="N29" s="159" t="e">
        <f ca="1">'4 - 24 Hr Calc Data'!R35</f>
        <v>#DIV/0!</v>
      </c>
      <c r="O29" s="159" t="e">
        <f ca="1">'4 - 24 Hr Calc Data'!S35</f>
        <v>#DIV/0!</v>
      </c>
      <c r="P29" s="159" t="e">
        <f ca="1">'4 - 24 Hr Calc Data'!T35</f>
        <v>#DIV/0!</v>
      </c>
      <c r="Q29" s="161" t="e">
        <f t="shared" ca="1" si="0"/>
        <v>#DIV/0!</v>
      </c>
    </row>
    <row r="30" spans="1:17" ht="14" x14ac:dyDescent="0.15">
      <c r="A30" s="168" t="str">
        <f>'3 - 4 Hr Calc Data'!A36</f>
        <v/>
      </c>
      <c r="B30" s="169">
        <f>'2 - 24 Hr Raw Data'!P32</f>
        <v>0</v>
      </c>
      <c r="C30" s="283" t="str">
        <f>'4 - 24 Hr Calc Data'!B36</f>
        <v/>
      </c>
      <c r="D30" s="158" t="e">
        <f ca="1">'3 - 4 Hr Calc Data'!N36</f>
        <v>#DIV/0!</v>
      </c>
      <c r="E30" s="158" t="e">
        <f ca="1">'3 - 4 Hr Calc Data'!K36</f>
        <v>#DIV/0!</v>
      </c>
      <c r="F30" s="158" t="e">
        <f ca="1">'3 - 4 Hr Calc Data'!O36</f>
        <v>#DIV/0!</v>
      </c>
      <c r="G30" s="158" t="e">
        <f ca="1">'3 - 4 Hr Calc Data'!M36</f>
        <v>#DIV/0!</v>
      </c>
      <c r="H30" s="158"/>
      <c r="I30" s="159" t="e">
        <f ca="1">'4 - 24 Hr Calc Data'!N36</f>
        <v>#REF!</v>
      </c>
      <c r="J30" s="159" t="e">
        <f ca="1">'4 - 24 Hr Calc Data'!K36</f>
        <v>#DIV/0!</v>
      </c>
      <c r="K30" s="159" t="e">
        <f ca="1">'4 - 24 Hr Calc Data'!O36</f>
        <v>#REF!</v>
      </c>
      <c r="L30" s="159" t="e">
        <f ca="1">'4 - 24 Hr Calc Data'!M36</f>
        <v>#DIV/0!</v>
      </c>
      <c r="M30" s="160"/>
      <c r="N30" s="159" t="e">
        <f ca="1">'4 - 24 Hr Calc Data'!R36</f>
        <v>#DIV/0!</v>
      </c>
      <c r="O30" s="159" t="e">
        <f ca="1">'4 - 24 Hr Calc Data'!S36</f>
        <v>#DIV/0!</v>
      </c>
      <c r="P30" s="159" t="e">
        <f ca="1">'4 - 24 Hr Calc Data'!T36</f>
        <v>#DIV/0!</v>
      </c>
      <c r="Q30" s="161" t="e">
        <f t="shared" ca="1" si="0"/>
        <v>#DIV/0!</v>
      </c>
    </row>
    <row r="31" spans="1:17" ht="14" x14ac:dyDescent="0.15">
      <c r="A31" s="168" t="str">
        <f>'3 - 4 Hr Calc Data'!A37</f>
        <v/>
      </c>
      <c r="B31" s="169">
        <f>'2 - 24 Hr Raw Data'!P33</f>
        <v>0</v>
      </c>
      <c r="C31" s="283" t="str">
        <f>'4 - 24 Hr Calc Data'!B37</f>
        <v/>
      </c>
      <c r="D31" s="158" t="e">
        <f ca="1">'3 - 4 Hr Calc Data'!N37</f>
        <v>#DIV/0!</v>
      </c>
      <c r="E31" s="158" t="e">
        <f ca="1">'3 - 4 Hr Calc Data'!K37</f>
        <v>#DIV/0!</v>
      </c>
      <c r="F31" s="158" t="e">
        <f ca="1">'3 - 4 Hr Calc Data'!O37</f>
        <v>#DIV/0!</v>
      </c>
      <c r="G31" s="158" t="e">
        <f ca="1">'3 - 4 Hr Calc Data'!M37</f>
        <v>#DIV/0!</v>
      </c>
      <c r="H31" s="158"/>
      <c r="I31" s="159" t="e">
        <f ca="1">'4 - 24 Hr Calc Data'!N37</f>
        <v>#REF!</v>
      </c>
      <c r="J31" s="159" t="e">
        <f ca="1">'4 - 24 Hr Calc Data'!K37</f>
        <v>#DIV/0!</v>
      </c>
      <c r="K31" s="159" t="e">
        <f ca="1">'4 - 24 Hr Calc Data'!O37</f>
        <v>#REF!</v>
      </c>
      <c r="L31" s="159" t="e">
        <f ca="1">'4 - 24 Hr Calc Data'!M37</f>
        <v>#DIV/0!</v>
      </c>
      <c r="M31" s="160"/>
      <c r="N31" s="159" t="e">
        <f ca="1">'4 - 24 Hr Calc Data'!R37</f>
        <v>#DIV/0!</v>
      </c>
      <c r="O31" s="159" t="e">
        <f ca="1">'4 - 24 Hr Calc Data'!S37</f>
        <v>#DIV/0!</v>
      </c>
      <c r="P31" s="159" t="e">
        <f ca="1">'4 - 24 Hr Calc Data'!T37</f>
        <v>#DIV/0!</v>
      </c>
      <c r="Q31" s="161" t="e">
        <f t="shared" ca="1" si="0"/>
        <v>#DIV/0!</v>
      </c>
    </row>
    <row r="32" spans="1:17" ht="14" x14ac:dyDescent="0.15">
      <c r="A32" s="168" t="str">
        <f>'3 - 4 Hr Calc Data'!A38</f>
        <v/>
      </c>
      <c r="B32" s="169">
        <f>'2 - 24 Hr Raw Data'!P34</f>
        <v>0</v>
      </c>
      <c r="C32" s="283" t="str">
        <f>'4 - 24 Hr Calc Data'!B38</f>
        <v/>
      </c>
      <c r="D32" s="158" t="e">
        <f ca="1">'3 - 4 Hr Calc Data'!N38</f>
        <v>#DIV/0!</v>
      </c>
      <c r="E32" s="158" t="e">
        <f ca="1">'3 - 4 Hr Calc Data'!K38</f>
        <v>#DIV/0!</v>
      </c>
      <c r="F32" s="158" t="e">
        <f ca="1">'3 - 4 Hr Calc Data'!O38</f>
        <v>#DIV/0!</v>
      </c>
      <c r="G32" s="158" t="e">
        <f ca="1">'3 - 4 Hr Calc Data'!M38</f>
        <v>#DIV/0!</v>
      </c>
      <c r="H32" s="158"/>
      <c r="I32" s="159" t="e">
        <f ca="1">'4 - 24 Hr Calc Data'!N38</f>
        <v>#REF!</v>
      </c>
      <c r="J32" s="159" t="e">
        <f ca="1">'4 - 24 Hr Calc Data'!K38</f>
        <v>#DIV/0!</v>
      </c>
      <c r="K32" s="159" t="e">
        <f ca="1">'4 - 24 Hr Calc Data'!O38</f>
        <v>#REF!</v>
      </c>
      <c r="L32" s="159" t="e">
        <f ca="1">'4 - 24 Hr Calc Data'!M38</f>
        <v>#DIV/0!</v>
      </c>
      <c r="M32" s="160"/>
      <c r="N32" s="159" t="e">
        <f ca="1">'4 - 24 Hr Calc Data'!R38</f>
        <v>#DIV/0!</v>
      </c>
      <c r="O32" s="159" t="e">
        <f ca="1">'4 - 24 Hr Calc Data'!S38</f>
        <v>#DIV/0!</v>
      </c>
      <c r="P32" s="159" t="e">
        <f ca="1">'4 - 24 Hr Calc Data'!T38</f>
        <v>#DIV/0!</v>
      </c>
      <c r="Q32" s="161" t="e">
        <f t="shared" ca="1" si="0"/>
        <v>#DIV/0!</v>
      </c>
    </row>
    <row r="33" spans="1:17" ht="14" x14ac:dyDescent="0.15">
      <c r="A33" s="168" t="str">
        <f>'3 - 4 Hr Calc Data'!A39</f>
        <v/>
      </c>
      <c r="B33" s="169">
        <f>'2 - 24 Hr Raw Data'!P35</f>
        <v>0</v>
      </c>
      <c r="C33" s="283" t="str">
        <f>'4 - 24 Hr Calc Data'!B39</f>
        <v/>
      </c>
      <c r="D33" s="158" t="e">
        <f ca="1">'3 - 4 Hr Calc Data'!N39</f>
        <v>#DIV/0!</v>
      </c>
      <c r="E33" s="158" t="e">
        <f ca="1">'3 - 4 Hr Calc Data'!K39</f>
        <v>#DIV/0!</v>
      </c>
      <c r="F33" s="158" t="e">
        <f ca="1">'3 - 4 Hr Calc Data'!O39</f>
        <v>#DIV/0!</v>
      </c>
      <c r="G33" s="158" t="e">
        <f ca="1">'3 - 4 Hr Calc Data'!M39</f>
        <v>#DIV/0!</v>
      </c>
      <c r="H33" s="158"/>
      <c r="I33" s="159" t="e">
        <f ca="1">'4 - 24 Hr Calc Data'!N39</f>
        <v>#REF!</v>
      </c>
      <c r="J33" s="159" t="e">
        <f ca="1">'4 - 24 Hr Calc Data'!K39</f>
        <v>#DIV/0!</v>
      </c>
      <c r="K33" s="159" t="e">
        <f ca="1">'4 - 24 Hr Calc Data'!O39</f>
        <v>#REF!</v>
      </c>
      <c r="L33" s="159" t="e">
        <f ca="1">'4 - 24 Hr Calc Data'!M39</f>
        <v>#DIV/0!</v>
      </c>
      <c r="M33" s="160"/>
      <c r="N33" s="159" t="e">
        <f ca="1">'4 - 24 Hr Calc Data'!R39</f>
        <v>#DIV/0!</v>
      </c>
      <c r="O33" s="159" t="e">
        <f ca="1">'4 - 24 Hr Calc Data'!S39</f>
        <v>#DIV/0!</v>
      </c>
      <c r="P33" s="159" t="e">
        <f ca="1">'4 - 24 Hr Calc Data'!T39</f>
        <v>#DIV/0!</v>
      </c>
      <c r="Q33" s="161" t="e">
        <f t="shared" ca="1" si="0"/>
        <v>#DIV/0!</v>
      </c>
    </row>
    <row r="34" spans="1:17" ht="14" x14ac:dyDescent="0.15">
      <c r="A34" s="168" t="str">
        <f>'3 - 4 Hr Calc Data'!A40</f>
        <v/>
      </c>
      <c r="B34" s="169">
        <f>'2 - 24 Hr Raw Data'!P36</f>
        <v>0</v>
      </c>
      <c r="C34" s="283" t="str">
        <f>'4 - 24 Hr Calc Data'!B40</f>
        <v/>
      </c>
      <c r="D34" s="158" t="e">
        <f ca="1">'3 - 4 Hr Calc Data'!N40</f>
        <v>#DIV/0!</v>
      </c>
      <c r="E34" s="158" t="e">
        <f ca="1">'3 - 4 Hr Calc Data'!K40</f>
        <v>#DIV/0!</v>
      </c>
      <c r="F34" s="158" t="e">
        <f ca="1">'3 - 4 Hr Calc Data'!O40</f>
        <v>#DIV/0!</v>
      </c>
      <c r="G34" s="158" t="e">
        <f ca="1">'3 - 4 Hr Calc Data'!M40</f>
        <v>#DIV/0!</v>
      </c>
      <c r="H34" s="158"/>
      <c r="I34" s="159" t="e">
        <f ca="1">'4 - 24 Hr Calc Data'!N40</f>
        <v>#REF!</v>
      </c>
      <c r="J34" s="159" t="e">
        <f ca="1">'4 - 24 Hr Calc Data'!K40</f>
        <v>#DIV/0!</v>
      </c>
      <c r="K34" s="159" t="e">
        <f ca="1">'4 - 24 Hr Calc Data'!O40</f>
        <v>#REF!</v>
      </c>
      <c r="L34" s="159" t="e">
        <f ca="1">'4 - 24 Hr Calc Data'!M40</f>
        <v>#DIV/0!</v>
      </c>
      <c r="M34" s="160"/>
      <c r="N34" s="159" t="e">
        <f ca="1">'4 - 24 Hr Calc Data'!R40</f>
        <v>#DIV/0!</v>
      </c>
      <c r="O34" s="159" t="e">
        <f ca="1">'4 - 24 Hr Calc Data'!S40</f>
        <v>#DIV/0!</v>
      </c>
      <c r="P34" s="159" t="e">
        <f ca="1">'4 - 24 Hr Calc Data'!T40</f>
        <v>#DIV/0!</v>
      </c>
      <c r="Q34" s="161" t="e">
        <f t="shared" ca="1" si="0"/>
        <v>#DIV/0!</v>
      </c>
    </row>
    <row r="35" spans="1:17" ht="14" x14ac:dyDescent="0.15">
      <c r="A35" s="168" t="str">
        <f>'3 - 4 Hr Calc Data'!A41</f>
        <v/>
      </c>
      <c r="B35" s="169">
        <f>'2 - 24 Hr Raw Data'!P37</f>
        <v>0</v>
      </c>
      <c r="C35" s="283" t="str">
        <f>'4 - 24 Hr Calc Data'!B41</f>
        <v/>
      </c>
      <c r="D35" s="158" t="e">
        <f ca="1">'3 - 4 Hr Calc Data'!N41</f>
        <v>#DIV/0!</v>
      </c>
      <c r="E35" s="158" t="e">
        <f ca="1">'3 - 4 Hr Calc Data'!K41</f>
        <v>#DIV/0!</v>
      </c>
      <c r="F35" s="158" t="e">
        <f ca="1">'3 - 4 Hr Calc Data'!O41</f>
        <v>#DIV/0!</v>
      </c>
      <c r="G35" s="158" t="e">
        <f ca="1">'3 - 4 Hr Calc Data'!M41</f>
        <v>#DIV/0!</v>
      </c>
      <c r="H35" s="158"/>
      <c r="I35" s="159" t="e">
        <f ca="1">'4 - 24 Hr Calc Data'!N41</f>
        <v>#REF!</v>
      </c>
      <c r="J35" s="159" t="e">
        <f ca="1">'4 - 24 Hr Calc Data'!K41</f>
        <v>#DIV/0!</v>
      </c>
      <c r="K35" s="159" t="e">
        <f ca="1">'4 - 24 Hr Calc Data'!O41</f>
        <v>#REF!</v>
      </c>
      <c r="L35" s="159" t="e">
        <f ca="1">'4 - 24 Hr Calc Data'!M41</f>
        <v>#DIV/0!</v>
      </c>
      <c r="M35" s="160"/>
      <c r="N35" s="159" t="e">
        <f ca="1">'4 - 24 Hr Calc Data'!R41</f>
        <v>#DIV/0!</v>
      </c>
      <c r="O35" s="159" t="e">
        <f ca="1">'4 - 24 Hr Calc Data'!S41</f>
        <v>#DIV/0!</v>
      </c>
      <c r="P35" s="159" t="e">
        <f ca="1">'4 - 24 Hr Calc Data'!T41</f>
        <v>#DIV/0!</v>
      </c>
      <c r="Q35" s="161" t="e">
        <f t="shared" ca="1" si="0"/>
        <v>#DIV/0!</v>
      </c>
    </row>
    <row r="36" spans="1:17" ht="14" x14ac:dyDescent="0.15">
      <c r="A36" s="168" t="str">
        <f>'3 - 4 Hr Calc Data'!A42</f>
        <v/>
      </c>
      <c r="B36" s="169">
        <f>'2 - 24 Hr Raw Data'!P38</f>
        <v>0</v>
      </c>
      <c r="C36" s="283" t="str">
        <f>'4 - 24 Hr Calc Data'!B42</f>
        <v/>
      </c>
      <c r="D36" s="158" t="e">
        <f ca="1">'3 - 4 Hr Calc Data'!N42</f>
        <v>#DIV/0!</v>
      </c>
      <c r="E36" s="158" t="e">
        <f ca="1">'3 - 4 Hr Calc Data'!K42</f>
        <v>#DIV/0!</v>
      </c>
      <c r="F36" s="158" t="e">
        <f ca="1">'3 - 4 Hr Calc Data'!O42</f>
        <v>#DIV/0!</v>
      </c>
      <c r="G36" s="158" t="e">
        <f ca="1">'3 - 4 Hr Calc Data'!M42</f>
        <v>#DIV/0!</v>
      </c>
      <c r="H36" s="158"/>
      <c r="I36" s="159" t="e">
        <f ca="1">'4 - 24 Hr Calc Data'!N42</f>
        <v>#REF!</v>
      </c>
      <c r="J36" s="159" t="e">
        <f ca="1">'4 - 24 Hr Calc Data'!K42</f>
        <v>#DIV/0!</v>
      </c>
      <c r="K36" s="159" t="e">
        <f ca="1">'4 - 24 Hr Calc Data'!O42</f>
        <v>#REF!</v>
      </c>
      <c r="L36" s="159" t="e">
        <f ca="1">'4 - 24 Hr Calc Data'!M42</f>
        <v>#DIV/0!</v>
      </c>
      <c r="M36" s="160"/>
      <c r="N36" s="159" t="e">
        <f ca="1">'4 - 24 Hr Calc Data'!R42</f>
        <v>#DIV/0!</v>
      </c>
      <c r="O36" s="159" t="e">
        <f ca="1">'4 - 24 Hr Calc Data'!S42</f>
        <v>#DIV/0!</v>
      </c>
      <c r="P36" s="159" t="e">
        <f ca="1">'4 - 24 Hr Calc Data'!T42</f>
        <v>#DIV/0!</v>
      </c>
      <c r="Q36" s="161" t="e">
        <f t="shared" ca="1" si="0"/>
        <v>#DIV/0!</v>
      </c>
    </row>
    <row r="37" spans="1:17" ht="14" x14ac:dyDescent="0.15">
      <c r="A37" s="168" t="str">
        <f>'3 - 4 Hr Calc Data'!A43</f>
        <v/>
      </c>
      <c r="B37" s="169">
        <f>'2 - 24 Hr Raw Data'!P39</f>
        <v>0</v>
      </c>
      <c r="C37" s="283" t="str">
        <f>'4 - 24 Hr Calc Data'!B43</f>
        <v/>
      </c>
      <c r="D37" s="158" t="e">
        <f ca="1">'3 - 4 Hr Calc Data'!N43</f>
        <v>#DIV/0!</v>
      </c>
      <c r="E37" s="158" t="e">
        <f ca="1">'3 - 4 Hr Calc Data'!K43</f>
        <v>#DIV/0!</v>
      </c>
      <c r="F37" s="158" t="e">
        <f ca="1">'3 - 4 Hr Calc Data'!O43</f>
        <v>#DIV/0!</v>
      </c>
      <c r="G37" s="158" t="e">
        <f ca="1">'3 - 4 Hr Calc Data'!M43</f>
        <v>#DIV/0!</v>
      </c>
      <c r="H37" s="158"/>
      <c r="I37" s="159" t="e">
        <f ca="1">'4 - 24 Hr Calc Data'!N43</f>
        <v>#REF!</v>
      </c>
      <c r="J37" s="159" t="e">
        <f ca="1">'4 - 24 Hr Calc Data'!K43</f>
        <v>#DIV/0!</v>
      </c>
      <c r="K37" s="159" t="e">
        <f ca="1">'4 - 24 Hr Calc Data'!O43</f>
        <v>#REF!</v>
      </c>
      <c r="L37" s="159" t="e">
        <f ca="1">'4 - 24 Hr Calc Data'!M43</f>
        <v>#DIV/0!</v>
      </c>
      <c r="M37" s="160"/>
      <c r="N37" s="159" t="e">
        <f ca="1">'4 - 24 Hr Calc Data'!R43</f>
        <v>#DIV/0!</v>
      </c>
      <c r="O37" s="159" t="e">
        <f ca="1">'4 - 24 Hr Calc Data'!S43</f>
        <v>#DIV/0!</v>
      </c>
      <c r="P37" s="159" t="e">
        <f ca="1">'4 - 24 Hr Calc Data'!T43</f>
        <v>#DIV/0!</v>
      </c>
      <c r="Q37" s="161" t="e">
        <f t="shared" ca="1" si="0"/>
        <v>#DIV/0!</v>
      </c>
    </row>
    <row r="38" spans="1:17" ht="14" x14ac:dyDescent="0.15">
      <c r="A38" s="168" t="str">
        <f>'3 - 4 Hr Calc Data'!A44</f>
        <v/>
      </c>
      <c r="B38" s="169">
        <f>'2 - 24 Hr Raw Data'!P40</f>
        <v>0</v>
      </c>
      <c r="C38" s="283" t="str">
        <f>'4 - 24 Hr Calc Data'!B44</f>
        <v/>
      </c>
      <c r="D38" s="158" t="e">
        <f ca="1">'3 - 4 Hr Calc Data'!N44</f>
        <v>#DIV/0!</v>
      </c>
      <c r="E38" s="158" t="e">
        <f ca="1">'3 - 4 Hr Calc Data'!K44</f>
        <v>#DIV/0!</v>
      </c>
      <c r="F38" s="158" t="e">
        <f ca="1">'3 - 4 Hr Calc Data'!O44</f>
        <v>#DIV/0!</v>
      </c>
      <c r="G38" s="158" t="e">
        <f ca="1">'3 - 4 Hr Calc Data'!M44</f>
        <v>#DIV/0!</v>
      </c>
      <c r="H38" s="158"/>
      <c r="I38" s="159" t="e">
        <f ca="1">'4 - 24 Hr Calc Data'!N44</f>
        <v>#REF!</v>
      </c>
      <c r="J38" s="159" t="e">
        <f ca="1">'4 - 24 Hr Calc Data'!K44</f>
        <v>#DIV/0!</v>
      </c>
      <c r="K38" s="159" t="e">
        <f ca="1">'4 - 24 Hr Calc Data'!O44</f>
        <v>#REF!</v>
      </c>
      <c r="L38" s="159" t="e">
        <f ca="1">'4 - 24 Hr Calc Data'!M44</f>
        <v>#DIV/0!</v>
      </c>
      <c r="M38" s="160"/>
      <c r="N38" s="159" t="e">
        <f ca="1">'4 - 24 Hr Calc Data'!R44</f>
        <v>#DIV/0!</v>
      </c>
      <c r="O38" s="159" t="e">
        <f ca="1">'4 - 24 Hr Calc Data'!S44</f>
        <v>#DIV/0!</v>
      </c>
      <c r="P38" s="159" t="e">
        <f ca="1">'4 - 24 Hr Calc Data'!T44</f>
        <v>#DIV/0!</v>
      </c>
      <c r="Q38" s="161" t="e">
        <f t="shared" ca="1" si="0"/>
        <v>#DIV/0!</v>
      </c>
    </row>
    <row r="39" spans="1:17" ht="14" x14ac:dyDescent="0.15">
      <c r="A39" s="168" t="str">
        <f>'3 - 4 Hr Calc Data'!A45</f>
        <v/>
      </c>
      <c r="B39" s="169">
        <f>'2 - 24 Hr Raw Data'!P41</f>
        <v>0</v>
      </c>
      <c r="C39" s="283" t="str">
        <f>'4 - 24 Hr Calc Data'!B45</f>
        <v/>
      </c>
      <c r="D39" s="158" t="e">
        <f ca="1">'3 - 4 Hr Calc Data'!N45</f>
        <v>#DIV/0!</v>
      </c>
      <c r="E39" s="158" t="e">
        <f ca="1">'3 - 4 Hr Calc Data'!K45</f>
        <v>#DIV/0!</v>
      </c>
      <c r="F39" s="158" t="e">
        <f ca="1">'3 - 4 Hr Calc Data'!O45</f>
        <v>#DIV/0!</v>
      </c>
      <c r="G39" s="158" t="e">
        <f ca="1">'3 - 4 Hr Calc Data'!M45</f>
        <v>#DIV/0!</v>
      </c>
      <c r="H39" s="158"/>
      <c r="I39" s="159" t="e">
        <f ca="1">'4 - 24 Hr Calc Data'!N45</f>
        <v>#REF!</v>
      </c>
      <c r="J39" s="159" t="e">
        <f ca="1">'4 - 24 Hr Calc Data'!K45</f>
        <v>#DIV/0!</v>
      </c>
      <c r="K39" s="159" t="e">
        <f ca="1">'4 - 24 Hr Calc Data'!O45</f>
        <v>#REF!</v>
      </c>
      <c r="L39" s="159" t="e">
        <f ca="1">'4 - 24 Hr Calc Data'!M45</f>
        <v>#DIV/0!</v>
      </c>
      <c r="M39" s="160"/>
      <c r="N39" s="159" t="e">
        <f ca="1">'4 - 24 Hr Calc Data'!R45</f>
        <v>#DIV/0!</v>
      </c>
      <c r="O39" s="159" t="e">
        <f ca="1">'4 - 24 Hr Calc Data'!S45</f>
        <v>#DIV/0!</v>
      </c>
      <c r="P39" s="159" t="e">
        <f ca="1">'4 - 24 Hr Calc Data'!T45</f>
        <v>#DIV/0!</v>
      </c>
      <c r="Q39" s="161" t="e">
        <f t="shared" ca="1" si="0"/>
        <v>#DIV/0!</v>
      </c>
    </row>
    <row r="40" spans="1:17" ht="14" x14ac:dyDescent="0.15">
      <c r="A40" s="168" t="str">
        <f>'3 - 4 Hr Calc Data'!A46</f>
        <v/>
      </c>
      <c r="B40" s="169">
        <f>'2 - 24 Hr Raw Data'!P42</f>
        <v>0</v>
      </c>
      <c r="C40" s="283" t="str">
        <f>'4 - 24 Hr Calc Data'!B46</f>
        <v/>
      </c>
      <c r="D40" s="158" t="e">
        <f ca="1">'3 - 4 Hr Calc Data'!N46</f>
        <v>#DIV/0!</v>
      </c>
      <c r="E40" s="158" t="e">
        <f ca="1">'3 - 4 Hr Calc Data'!K46</f>
        <v>#DIV/0!</v>
      </c>
      <c r="F40" s="158" t="e">
        <f ca="1">'3 - 4 Hr Calc Data'!O46</f>
        <v>#DIV/0!</v>
      </c>
      <c r="G40" s="158" t="e">
        <f ca="1">'3 - 4 Hr Calc Data'!M46</f>
        <v>#DIV/0!</v>
      </c>
      <c r="H40" s="158"/>
      <c r="I40" s="159" t="e">
        <f ca="1">'4 - 24 Hr Calc Data'!N46</f>
        <v>#REF!</v>
      </c>
      <c r="J40" s="159" t="e">
        <f ca="1">'4 - 24 Hr Calc Data'!K46</f>
        <v>#DIV/0!</v>
      </c>
      <c r="K40" s="159" t="e">
        <f ca="1">'4 - 24 Hr Calc Data'!O46</f>
        <v>#REF!</v>
      </c>
      <c r="L40" s="159" t="e">
        <f ca="1">'4 - 24 Hr Calc Data'!M46</f>
        <v>#DIV/0!</v>
      </c>
      <c r="M40" s="160"/>
      <c r="N40" s="159" t="e">
        <f ca="1">'4 - 24 Hr Calc Data'!R46</f>
        <v>#DIV/0!</v>
      </c>
      <c r="O40" s="159" t="e">
        <f ca="1">'4 - 24 Hr Calc Data'!S46</f>
        <v>#DIV/0!</v>
      </c>
      <c r="P40" s="159" t="e">
        <f ca="1">'4 - 24 Hr Calc Data'!T46</f>
        <v>#DIV/0!</v>
      </c>
      <c r="Q40" s="161" t="e">
        <f t="shared" ca="1" si="0"/>
        <v>#DIV/0!</v>
      </c>
    </row>
    <row r="41" spans="1:17" ht="14" x14ac:dyDescent="0.15">
      <c r="A41" s="168" t="str">
        <f>'3 - 4 Hr Calc Data'!A47</f>
        <v/>
      </c>
      <c r="B41" s="169">
        <f>'2 - 24 Hr Raw Data'!P43</f>
        <v>0</v>
      </c>
      <c r="C41" s="283" t="str">
        <f>'4 - 24 Hr Calc Data'!B47</f>
        <v/>
      </c>
      <c r="D41" s="158" t="e">
        <f ca="1">'3 - 4 Hr Calc Data'!N47</f>
        <v>#DIV/0!</v>
      </c>
      <c r="E41" s="158" t="e">
        <f ca="1">'3 - 4 Hr Calc Data'!K47</f>
        <v>#DIV/0!</v>
      </c>
      <c r="F41" s="158" t="e">
        <f ca="1">'3 - 4 Hr Calc Data'!O47</f>
        <v>#DIV/0!</v>
      </c>
      <c r="G41" s="158" t="e">
        <f ca="1">'3 - 4 Hr Calc Data'!M47</f>
        <v>#DIV/0!</v>
      </c>
      <c r="H41" s="158"/>
      <c r="I41" s="159" t="e">
        <f ca="1">'4 - 24 Hr Calc Data'!N47</f>
        <v>#REF!</v>
      </c>
      <c r="J41" s="159" t="e">
        <f ca="1">'4 - 24 Hr Calc Data'!K47</f>
        <v>#DIV/0!</v>
      </c>
      <c r="K41" s="159" t="e">
        <f ca="1">'4 - 24 Hr Calc Data'!O47</f>
        <v>#REF!</v>
      </c>
      <c r="L41" s="159" t="e">
        <f ca="1">'4 - 24 Hr Calc Data'!M47</f>
        <v>#DIV/0!</v>
      </c>
      <c r="M41" s="160"/>
      <c r="N41" s="159" t="e">
        <f ca="1">'4 - 24 Hr Calc Data'!R47</f>
        <v>#DIV/0!</v>
      </c>
      <c r="O41" s="159" t="e">
        <f ca="1">'4 - 24 Hr Calc Data'!S47</f>
        <v>#DIV/0!</v>
      </c>
      <c r="P41" s="159" t="e">
        <f ca="1">'4 - 24 Hr Calc Data'!T47</f>
        <v>#DIV/0!</v>
      </c>
      <c r="Q41" s="161" t="e">
        <f t="shared" ca="1" si="0"/>
        <v>#DIV/0!</v>
      </c>
    </row>
    <row r="42" spans="1:17" ht="14" x14ac:dyDescent="0.15">
      <c r="A42" s="168" t="str">
        <f>'3 - 4 Hr Calc Data'!A48</f>
        <v/>
      </c>
      <c r="B42" s="169">
        <f>'2 - 24 Hr Raw Data'!P44</f>
        <v>0</v>
      </c>
      <c r="C42" s="283" t="str">
        <f>'4 - 24 Hr Calc Data'!B48</f>
        <v/>
      </c>
      <c r="D42" s="158" t="e">
        <f ca="1">'3 - 4 Hr Calc Data'!N48</f>
        <v>#DIV/0!</v>
      </c>
      <c r="E42" s="158" t="e">
        <f ca="1">'3 - 4 Hr Calc Data'!K48</f>
        <v>#DIV/0!</v>
      </c>
      <c r="F42" s="158" t="e">
        <f ca="1">'3 - 4 Hr Calc Data'!O48</f>
        <v>#DIV/0!</v>
      </c>
      <c r="G42" s="158" t="e">
        <f ca="1">'3 - 4 Hr Calc Data'!M48</f>
        <v>#DIV/0!</v>
      </c>
      <c r="H42" s="158"/>
      <c r="I42" s="159" t="e">
        <f ca="1">'4 - 24 Hr Calc Data'!N48</f>
        <v>#REF!</v>
      </c>
      <c r="J42" s="159" t="e">
        <f ca="1">'4 - 24 Hr Calc Data'!K48</f>
        <v>#DIV/0!</v>
      </c>
      <c r="K42" s="159" t="e">
        <f ca="1">'4 - 24 Hr Calc Data'!O48</f>
        <v>#REF!</v>
      </c>
      <c r="L42" s="159" t="e">
        <f ca="1">'4 - 24 Hr Calc Data'!M48</f>
        <v>#DIV/0!</v>
      </c>
      <c r="M42" s="160"/>
      <c r="N42" s="159" t="e">
        <f ca="1">'4 - 24 Hr Calc Data'!R48</f>
        <v>#DIV/0!</v>
      </c>
      <c r="O42" s="159" t="e">
        <f ca="1">'4 - 24 Hr Calc Data'!S48</f>
        <v>#DIV/0!</v>
      </c>
      <c r="P42" s="159" t="e">
        <f ca="1">'4 - 24 Hr Calc Data'!T48</f>
        <v>#DIV/0!</v>
      </c>
      <c r="Q42" s="161" t="e">
        <f t="shared" ca="1" si="0"/>
        <v>#DIV/0!</v>
      </c>
    </row>
    <row r="43" spans="1:17" ht="14" x14ac:dyDescent="0.15">
      <c r="A43" s="168" t="str">
        <f>'3 - 4 Hr Calc Data'!A49</f>
        <v/>
      </c>
      <c r="B43" s="169">
        <f>'2 - 24 Hr Raw Data'!P45</f>
        <v>0</v>
      </c>
      <c r="C43" s="283" t="str">
        <f>'4 - 24 Hr Calc Data'!B49</f>
        <v/>
      </c>
      <c r="D43" s="158" t="e">
        <f ca="1">'3 - 4 Hr Calc Data'!N49</f>
        <v>#DIV/0!</v>
      </c>
      <c r="E43" s="158" t="e">
        <f ca="1">'3 - 4 Hr Calc Data'!K49</f>
        <v>#DIV/0!</v>
      </c>
      <c r="F43" s="158" t="e">
        <f ca="1">'3 - 4 Hr Calc Data'!O49</f>
        <v>#DIV/0!</v>
      </c>
      <c r="G43" s="158" t="e">
        <f ca="1">'3 - 4 Hr Calc Data'!M49</f>
        <v>#DIV/0!</v>
      </c>
      <c r="H43" s="158"/>
      <c r="I43" s="159" t="e">
        <f ca="1">'4 - 24 Hr Calc Data'!N49</f>
        <v>#REF!</v>
      </c>
      <c r="J43" s="159" t="e">
        <f ca="1">'4 - 24 Hr Calc Data'!K49</f>
        <v>#DIV/0!</v>
      </c>
      <c r="K43" s="159" t="e">
        <f ca="1">'4 - 24 Hr Calc Data'!O49</f>
        <v>#REF!</v>
      </c>
      <c r="L43" s="159" t="e">
        <f ca="1">'4 - 24 Hr Calc Data'!M49</f>
        <v>#DIV/0!</v>
      </c>
      <c r="M43" s="160"/>
      <c r="N43" s="159" t="e">
        <f ca="1">'4 - 24 Hr Calc Data'!R49</f>
        <v>#DIV/0!</v>
      </c>
      <c r="O43" s="159" t="e">
        <f ca="1">'4 - 24 Hr Calc Data'!S49</f>
        <v>#DIV/0!</v>
      </c>
      <c r="P43" s="159" t="e">
        <f ca="1">'4 - 24 Hr Calc Data'!T49</f>
        <v>#DIV/0!</v>
      </c>
      <c r="Q43" s="161" t="e">
        <f t="shared" ca="1" si="0"/>
        <v>#DIV/0!</v>
      </c>
    </row>
    <row r="44" spans="1:17" ht="14" x14ac:dyDescent="0.15">
      <c r="A44" s="168" t="str">
        <f>'3 - 4 Hr Calc Data'!A50</f>
        <v/>
      </c>
      <c r="B44" s="169">
        <f>'2 - 24 Hr Raw Data'!P46</f>
        <v>0</v>
      </c>
      <c r="C44" s="283" t="str">
        <f>'4 - 24 Hr Calc Data'!B50</f>
        <v/>
      </c>
      <c r="D44" s="158" t="e">
        <f ca="1">'3 - 4 Hr Calc Data'!N50</f>
        <v>#DIV/0!</v>
      </c>
      <c r="E44" s="158" t="e">
        <f ca="1">'3 - 4 Hr Calc Data'!K50</f>
        <v>#DIV/0!</v>
      </c>
      <c r="F44" s="158" t="e">
        <f ca="1">'3 - 4 Hr Calc Data'!O50</f>
        <v>#DIV/0!</v>
      </c>
      <c r="G44" s="158" t="e">
        <f ca="1">'3 - 4 Hr Calc Data'!M50</f>
        <v>#DIV/0!</v>
      </c>
      <c r="H44" s="158"/>
      <c r="I44" s="159" t="e">
        <f ca="1">'4 - 24 Hr Calc Data'!N50</f>
        <v>#REF!</v>
      </c>
      <c r="J44" s="159" t="e">
        <f ca="1">'4 - 24 Hr Calc Data'!K50</f>
        <v>#DIV/0!</v>
      </c>
      <c r="K44" s="159" t="e">
        <f ca="1">'4 - 24 Hr Calc Data'!O50</f>
        <v>#REF!</v>
      </c>
      <c r="L44" s="159" t="e">
        <f ca="1">'4 - 24 Hr Calc Data'!M50</f>
        <v>#DIV/0!</v>
      </c>
      <c r="M44" s="160"/>
      <c r="N44" s="159" t="e">
        <f ca="1">'4 - 24 Hr Calc Data'!R50</f>
        <v>#DIV/0!</v>
      </c>
      <c r="O44" s="159" t="e">
        <f ca="1">'4 - 24 Hr Calc Data'!S50</f>
        <v>#DIV/0!</v>
      </c>
      <c r="P44" s="159" t="e">
        <f ca="1">'4 - 24 Hr Calc Data'!T50</f>
        <v>#DIV/0!</v>
      </c>
      <c r="Q44" s="161" t="e">
        <f t="shared" ca="1" si="0"/>
        <v>#DIV/0!</v>
      </c>
    </row>
    <row r="45" spans="1:17" ht="14" x14ac:dyDescent="0.15">
      <c r="A45" s="168" t="str">
        <f>'3 - 4 Hr Calc Data'!A51</f>
        <v/>
      </c>
      <c r="B45" s="169">
        <f>'2 - 24 Hr Raw Data'!P47</f>
        <v>0</v>
      </c>
      <c r="C45" s="283" t="str">
        <f>'4 - 24 Hr Calc Data'!B51</f>
        <v/>
      </c>
      <c r="D45" s="158" t="e">
        <f ca="1">'3 - 4 Hr Calc Data'!N51</f>
        <v>#DIV/0!</v>
      </c>
      <c r="E45" s="158" t="e">
        <f ca="1">'3 - 4 Hr Calc Data'!K51</f>
        <v>#DIV/0!</v>
      </c>
      <c r="F45" s="158" t="e">
        <f ca="1">'3 - 4 Hr Calc Data'!O51</f>
        <v>#DIV/0!</v>
      </c>
      <c r="G45" s="158" t="e">
        <f ca="1">'3 - 4 Hr Calc Data'!M51</f>
        <v>#DIV/0!</v>
      </c>
      <c r="H45" s="158"/>
      <c r="I45" s="159" t="e">
        <f ca="1">'4 - 24 Hr Calc Data'!N51</f>
        <v>#REF!</v>
      </c>
      <c r="J45" s="159" t="e">
        <f ca="1">'4 - 24 Hr Calc Data'!K51</f>
        <v>#DIV/0!</v>
      </c>
      <c r="K45" s="159" t="e">
        <f ca="1">'4 - 24 Hr Calc Data'!O51</f>
        <v>#REF!</v>
      </c>
      <c r="L45" s="159" t="e">
        <f ca="1">'4 - 24 Hr Calc Data'!M51</f>
        <v>#DIV/0!</v>
      </c>
      <c r="M45" s="160"/>
      <c r="N45" s="159" t="e">
        <f ca="1">'4 - 24 Hr Calc Data'!R51</f>
        <v>#DIV/0!</v>
      </c>
      <c r="O45" s="159" t="e">
        <f ca="1">'4 - 24 Hr Calc Data'!S51</f>
        <v>#DIV/0!</v>
      </c>
      <c r="P45" s="159" t="e">
        <f ca="1">'4 - 24 Hr Calc Data'!T51</f>
        <v>#DIV/0!</v>
      </c>
      <c r="Q45" s="161" t="e">
        <f t="shared" ca="1" si="0"/>
        <v>#DIV/0!</v>
      </c>
    </row>
    <row r="46" spans="1:17" ht="14" x14ac:dyDescent="0.15">
      <c r="A46" s="168" t="str">
        <f>'3 - 4 Hr Calc Data'!A52</f>
        <v/>
      </c>
      <c r="B46" s="169">
        <f>'2 - 24 Hr Raw Data'!P48</f>
        <v>0</v>
      </c>
      <c r="C46" s="283" t="str">
        <f>'4 - 24 Hr Calc Data'!B52</f>
        <v/>
      </c>
      <c r="D46" s="158" t="e">
        <f ca="1">'3 - 4 Hr Calc Data'!N52</f>
        <v>#DIV/0!</v>
      </c>
      <c r="E46" s="158" t="e">
        <f ca="1">'3 - 4 Hr Calc Data'!K52</f>
        <v>#DIV/0!</v>
      </c>
      <c r="F46" s="158" t="e">
        <f ca="1">'3 - 4 Hr Calc Data'!O52</f>
        <v>#DIV/0!</v>
      </c>
      <c r="G46" s="158" t="e">
        <f ca="1">'3 - 4 Hr Calc Data'!M52</f>
        <v>#DIV/0!</v>
      </c>
      <c r="H46" s="158"/>
      <c r="I46" s="159" t="e">
        <f ca="1">'4 - 24 Hr Calc Data'!N52</f>
        <v>#REF!</v>
      </c>
      <c r="J46" s="159" t="e">
        <f ca="1">'4 - 24 Hr Calc Data'!K52</f>
        <v>#DIV/0!</v>
      </c>
      <c r="K46" s="159" t="e">
        <f ca="1">'4 - 24 Hr Calc Data'!O52</f>
        <v>#REF!</v>
      </c>
      <c r="L46" s="159" t="e">
        <f ca="1">'4 - 24 Hr Calc Data'!M52</f>
        <v>#DIV/0!</v>
      </c>
      <c r="M46" s="160"/>
      <c r="N46" s="159" t="e">
        <f ca="1">'4 - 24 Hr Calc Data'!R52</f>
        <v>#DIV/0!</v>
      </c>
      <c r="O46" s="159" t="e">
        <f ca="1">'4 - 24 Hr Calc Data'!S52</f>
        <v>#DIV/0!</v>
      </c>
      <c r="P46" s="159" t="e">
        <f ca="1">'4 - 24 Hr Calc Data'!T52</f>
        <v>#DIV/0!</v>
      </c>
      <c r="Q46" s="161" t="e">
        <f t="shared" ca="1" si="0"/>
        <v>#DIV/0!</v>
      </c>
    </row>
    <row r="47" spans="1:17" ht="14" x14ac:dyDescent="0.15">
      <c r="A47" s="168" t="str">
        <f>'3 - 4 Hr Calc Data'!A53</f>
        <v/>
      </c>
      <c r="B47" s="169">
        <f>'2 - 24 Hr Raw Data'!P49</f>
        <v>0</v>
      </c>
      <c r="C47" s="283" t="str">
        <f>'4 - 24 Hr Calc Data'!B53</f>
        <v/>
      </c>
      <c r="D47" s="158" t="e">
        <f ca="1">'3 - 4 Hr Calc Data'!N53</f>
        <v>#DIV/0!</v>
      </c>
      <c r="E47" s="158" t="e">
        <f ca="1">'3 - 4 Hr Calc Data'!K53</f>
        <v>#DIV/0!</v>
      </c>
      <c r="F47" s="158" t="e">
        <f ca="1">'3 - 4 Hr Calc Data'!O53</f>
        <v>#DIV/0!</v>
      </c>
      <c r="G47" s="158" t="e">
        <f ca="1">'3 - 4 Hr Calc Data'!M53</f>
        <v>#DIV/0!</v>
      </c>
      <c r="H47" s="158"/>
      <c r="I47" s="159" t="e">
        <f ca="1">'4 - 24 Hr Calc Data'!N53</f>
        <v>#REF!</v>
      </c>
      <c r="J47" s="159" t="e">
        <f ca="1">'4 - 24 Hr Calc Data'!K53</f>
        <v>#DIV/0!</v>
      </c>
      <c r="K47" s="159" t="e">
        <f ca="1">'4 - 24 Hr Calc Data'!O53</f>
        <v>#REF!</v>
      </c>
      <c r="L47" s="159" t="e">
        <f ca="1">'4 - 24 Hr Calc Data'!M53</f>
        <v>#DIV/0!</v>
      </c>
      <c r="M47" s="160"/>
      <c r="N47" s="159" t="e">
        <f ca="1">'4 - 24 Hr Calc Data'!R53</f>
        <v>#DIV/0!</v>
      </c>
      <c r="O47" s="159" t="e">
        <f ca="1">'4 - 24 Hr Calc Data'!S53</f>
        <v>#DIV/0!</v>
      </c>
      <c r="P47" s="159" t="e">
        <f ca="1">'4 - 24 Hr Calc Data'!T53</f>
        <v>#DIV/0!</v>
      </c>
      <c r="Q47" s="161" t="e">
        <f t="shared" ca="1" si="0"/>
        <v>#DIV/0!</v>
      </c>
    </row>
    <row r="48" spans="1:17" ht="14" x14ac:dyDescent="0.15">
      <c r="A48" s="168" t="str">
        <f>'3 - 4 Hr Calc Data'!A54</f>
        <v/>
      </c>
      <c r="B48" s="169">
        <f>'2 - 24 Hr Raw Data'!P50</f>
        <v>0</v>
      </c>
      <c r="C48" s="283" t="str">
        <f>'4 - 24 Hr Calc Data'!B54</f>
        <v/>
      </c>
      <c r="D48" s="158" t="e">
        <f ca="1">'3 - 4 Hr Calc Data'!N54</f>
        <v>#DIV/0!</v>
      </c>
      <c r="E48" s="158" t="e">
        <f ca="1">'3 - 4 Hr Calc Data'!K54</f>
        <v>#DIV/0!</v>
      </c>
      <c r="F48" s="158" t="e">
        <f ca="1">'3 - 4 Hr Calc Data'!O54</f>
        <v>#DIV/0!</v>
      </c>
      <c r="G48" s="158" t="e">
        <f ca="1">'3 - 4 Hr Calc Data'!M54</f>
        <v>#DIV/0!</v>
      </c>
      <c r="H48" s="158"/>
      <c r="I48" s="159" t="e">
        <f ca="1">'4 - 24 Hr Calc Data'!N54</f>
        <v>#REF!</v>
      </c>
      <c r="J48" s="159" t="e">
        <f ca="1">'4 - 24 Hr Calc Data'!K54</f>
        <v>#DIV/0!</v>
      </c>
      <c r="K48" s="159" t="e">
        <f ca="1">'4 - 24 Hr Calc Data'!O54</f>
        <v>#REF!</v>
      </c>
      <c r="L48" s="159" t="e">
        <f ca="1">'4 - 24 Hr Calc Data'!M54</f>
        <v>#DIV/0!</v>
      </c>
      <c r="M48" s="160"/>
      <c r="N48" s="159" t="e">
        <f ca="1">'4 - 24 Hr Calc Data'!R54</f>
        <v>#DIV/0!</v>
      </c>
      <c r="O48" s="159" t="e">
        <f ca="1">'4 - 24 Hr Calc Data'!S54</f>
        <v>#DIV/0!</v>
      </c>
      <c r="P48" s="159" t="e">
        <f ca="1">'4 - 24 Hr Calc Data'!T54</f>
        <v>#DIV/0!</v>
      </c>
      <c r="Q48" s="161" t="e">
        <f t="shared" ca="1" si="0"/>
        <v>#DIV/0!</v>
      </c>
    </row>
    <row r="49" spans="1:17" ht="14" x14ac:dyDescent="0.15">
      <c r="A49" s="168" t="str">
        <f>'3 - 4 Hr Calc Data'!A55</f>
        <v/>
      </c>
      <c r="B49" s="169">
        <f>'2 - 24 Hr Raw Data'!P51</f>
        <v>0</v>
      </c>
      <c r="C49" s="283" t="str">
        <f>'4 - 24 Hr Calc Data'!B55</f>
        <v/>
      </c>
      <c r="D49" s="158" t="e">
        <f ca="1">'3 - 4 Hr Calc Data'!N55</f>
        <v>#DIV/0!</v>
      </c>
      <c r="E49" s="158" t="e">
        <f ca="1">'3 - 4 Hr Calc Data'!K55</f>
        <v>#DIV/0!</v>
      </c>
      <c r="F49" s="158" t="e">
        <f ca="1">'3 - 4 Hr Calc Data'!O55</f>
        <v>#DIV/0!</v>
      </c>
      <c r="G49" s="158" t="e">
        <f ca="1">'3 - 4 Hr Calc Data'!M55</f>
        <v>#DIV/0!</v>
      </c>
      <c r="H49" s="158"/>
      <c r="I49" s="159" t="e">
        <f ca="1">'4 - 24 Hr Calc Data'!N55</f>
        <v>#REF!</v>
      </c>
      <c r="J49" s="159" t="e">
        <f ca="1">'4 - 24 Hr Calc Data'!K55</f>
        <v>#DIV/0!</v>
      </c>
      <c r="K49" s="159" t="e">
        <f ca="1">'4 - 24 Hr Calc Data'!O55</f>
        <v>#REF!</v>
      </c>
      <c r="L49" s="159" t="e">
        <f ca="1">'4 - 24 Hr Calc Data'!M55</f>
        <v>#DIV/0!</v>
      </c>
      <c r="M49" s="160"/>
      <c r="N49" s="159" t="e">
        <f ca="1">'4 - 24 Hr Calc Data'!R55</f>
        <v>#DIV/0!</v>
      </c>
      <c r="O49" s="159" t="e">
        <f ca="1">'4 - 24 Hr Calc Data'!S55</f>
        <v>#DIV/0!</v>
      </c>
      <c r="P49" s="159" t="e">
        <f ca="1">'4 - 24 Hr Calc Data'!T55</f>
        <v>#DIV/0!</v>
      </c>
      <c r="Q49" s="161" t="e">
        <f t="shared" ca="1" si="0"/>
        <v>#DIV/0!</v>
      </c>
    </row>
    <row r="50" spans="1:17" ht="14" x14ac:dyDescent="0.15">
      <c r="A50" s="168" t="str">
        <f>'3 - 4 Hr Calc Data'!A56</f>
        <v/>
      </c>
      <c r="B50" s="169">
        <f>'2 - 24 Hr Raw Data'!P52</f>
        <v>0</v>
      </c>
      <c r="C50" s="283" t="str">
        <f>'4 - 24 Hr Calc Data'!B56</f>
        <v/>
      </c>
      <c r="D50" s="158" t="e">
        <f ca="1">'3 - 4 Hr Calc Data'!N56</f>
        <v>#DIV/0!</v>
      </c>
      <c r="E50" s="158" t="e">
        <f ca="1">'3 - 4 Hr Calc Data'!K56</f>
        <v>#DIV/0!</v>
      </c>
      <c r="F50" s="158" t="e">
        <f ca="1">'3 - 4 Hr Calc Data'!O56</f>
        <v>#DIV/0!</v>
      </c>
      <c r="G50" s="158" t="e">
        <f ca="1">'3 - 4 Hr Calc Data'!M56</f>
        <v>#DIV/0!</v>
      </c>
      <c r="H50" s="158"/>
      <c r="I50" s="159" t="e">
        <f ca="1">'4 - 24 Hr Calc Data'!N56</f>
        <v>#REF!</v>
      </c>
      <c r="J50" s="159" t="e">
        <f ca="1">'4 - 24 Hr Calc Data'!K56</f>
        <v>#DIV/0!</v>
      </c>
      <c r="K50" s="159" t="e">
        <f ca="1">'4 - 24 Hr Calc Data'!O56</f>
        <v>#REF!</v>
      </c>
      <c r="L50" s="159" t="e">
        <f ca="1">'4 - 24 Hr Calc Data'!M56</f>
        <v>#DIV/0!</v>
      </c>
      <c r="M50" s="160"/>
      <c r="N50" s="159" t="e">
        <f ca="1">'4 - 24 Hr Calc Data'!R56</f>
        <v>#DIV/0!</v>
      </c>
      <c r="O50" s="159" t="e">
        <f ca="1">'4 - 24 Hr Calc Data'!S56</f>
        <v>#DIV/0!</v>
      </c>
      <c r="P50" s="159" t="e">
        <f ca="1">'4 - 24 Hr Calc Data'!T56</f>
        <v>#DIV/0!</v>
      </c>
      <c r="Q50" s="161" t="e">
        <f t="shared" ca="1" si="0"/>
        <v>#DIV/0!</v>
      </c>
    </row>
    <row r="51" spans="1:17" ht="14" x14ac:dyDescent="0.15">
      <c r="A51" s="168" t="str">
        <f>'3 - 4 Hr Calc Data'!A57</f>
        <v/>
      </c>
      <c r="B51" s="169">
        <f>'2 - 24 Hr Raw Data'!P53</f>
        <v>0</v>
      </c>
      <c r="C51" s="283" t="str">
        <f>'4 - 24 Hr Calc Data'!B57</f>
        <v/>
      </c>
      <c r="D51" s="158" t="e">
        <f ca="1">'3 - 4 Hr Calc Data'!N57</f>
        <v>#DIV/0!</v>
      </c>
      <c r="E51" s="158" t="e">
        <f ca="1">'3 - 4 Hr Calc Data'!K57</f>
        <v>#DIV/0!</v>
      </c>
      <c r="F51" s="158" t="e">
        <f ca="1">'3 - 4 Hr Calc Data'!O57</f>
        <v>#DIV/0!</v>
      </c>
      <c r="G51" s="158" t="e">
        <f ca="1">'3 - 4 Hr Calc Data'!M57</f>
        <v>#DIV/0!</v>
      </c>
      <c r="H51" s="158"/>
      <c r="I51" s="159" t="e">
        <f ca="1">'4 - 24 Hr Calc Data'!N57</f>
        <v>#REF!</v>
      </c>
      <c r="J51" s="159" t="e">
        <f ca="1">'4 - 24 Hr Calc Data'!K57</f>
        <v>#DIV/0!</v>
      </c>
      <c r="K51" s="159" t="e">
        <f ca="1">'4 - 24 Hr Calc Data'!O57</f>
        <v>#REF!</v>
      </c>
      <c r="L51" s="159" t="e">
        <f ca="1">'4 - 24 Hr Calc Data'!M57</f>
        <v>#DIV/0!</v>
      </c>
      <c r="M51" s="160"/>
      <c r="N51" s="159" t="e">
        <f ca="1">'4 - 24 Hr Calc Data'!R57</f>
        <v>#DIV/0!</v>
      </c>
      <c r="O51" s="159" t="e">
        <f ca="1">'4 - 24 Hr Calc Data'!S57</f>
        <v>#DIV/0!</v>
      </c>
      <c r="P51" s="159" t="e">
        <f ca="1">'4 - 24 Hr Calc Data'!T57</f>
        <v>#DIV/0!</v>
      </c>
      <c r="Q51" s="161" t="e">
        <f t="shared" ca="1" si="0"/>
        <v>#DIV/0!</v>
      </c>
    </row>
    <row r="52" spans="1:17" ht="14" x14ac:dyDescent="0.15">
      <c r="A52" s="168" t="str">
        <f>'3 - 4 Hr Calc Data'!A58</f>
        <v/>
      </c>
      <c r="B52" s="169">
        <f>'2 - 24 Hr Raw Data'!P54</f>
        <v>0</v>
      </c>
      <c r="C52" s="283" t="str">
        <f>'4 - 24 Hr Calc Data'!B58</f>
        <v/>
      </c>
      <c r="D52" s="158" t="e">
        <f ca="1">'3 - 4 Hr Calc Data'!N58</f>
        <v>#DIV/0!</v>
      </c>
      <c r="E52" s="158" t="e">
        <f ca="1">'3 - 4 Hr Calc Data'!K58</f>
        <v>#DIV/0!</v>
      </c>
      <c r="F52" s="158" t="e">
        <f ca="1">'3 - 4 Hr Calc Data'!O58</f>
        <v>#DIV/0!</v>
      </c>
      <c r="G52" s="158" t="e">
        <f ca="1">'3 - 4 Hr Calc Data'!M58</f>
        <v>#DIV/0!</v>
      </c>
      <c r="H52" s="158"/>
      <c r="I52" s="159" t="e">
        <f ca="1">'4 - 24 Hr Calc Data'!N58</f>
        <v>#REF!</v>
      </c>
      <c r="J52" s="159" t="e">
        <f ca="1">'4 - 24 Hr Calc Data'!K58</f>
        <v>#DIV/0!</v>
      </c>
      <c r="K52" s="159" t="e">
        <f ca="1">'4 - 24 Hr Calc Data'!O58</f>
        <v>#REF!</v>
      </c>
      <c r="L52" s="159" t="e">
        <f ca="1">'4 - 24 Hr Calc Data'!M58</f>
        <v>#DIV/0!</v>
      </c>
      <c r="M52" s="160"/>
      <c r="N52" s="159" t="e">
        <f ca="1">'4 - 24 Hr Calc Data'!R58</f>
        <v>#DIV/0!</v>
      </c>
      <c r="O52" s="159" t="e">
        <f ca="1">'4 - 24 Hr Calc Data'!S58</f>
        <v>#DIV/0!</v>
      </c>
      <c r="P52" s="159" t="e">
        <f ca="1">'4 - 24 Hr Calc Data'!T58</f>
        <v>#DIV/0!</v>
      </c>
      <c r="Q52" s="161" t="e">
        <f t="shared" ca="1" si="0"/>
        <v>#DIV/0!</v>
      </c>
    </row>
    <row r="53" spans="1:17" ht="14" x14ac:dyDescent="0.15">
      <c r="A53" s="168" t="str">
        <f>'3 - 4 Hr Calc Data'!A59</f>
        <v/>
      </c>
      <c r="B53" s="169">
        <f>'2 - 24 Hr Raw Data'!P55</f>
        <v>0</v>
      </c>
      <c r="C53" s="283" t="str">
        <f>'4 - 24 Hr Calc Data'!B59</f>
        <v/>
      </c>
      <c r="D53" s="158" t="e">
        <f ca="1">'3 - 4 Hr Calc Data'!N59</f>
        <v>#DIV/0!</v>
      </c>
      <c r="E53" s="158" t="e">
        <f ca="1">'3 - 4 Hr Calc Data'!K59</f>
        <v>#DIV/0!</v>
      </c>
      <c r="F53" s="158" t="e">
        <f ca="1">'3 - 4 Hr Calc Data'!O59</f>
        <v>#DIV/0!</v>
      </c>
      <c r="G53" s="158" t="e">
        <f ca="1">'3 - 4 Hr Calc Data'!M59</f>
        <v>#DIV/0!</v>
      </c>
      <c r="H53" s="158"/>
      <c r="I53" s="159" t="e">
        <f ca="1">'4 - 24 Hr Calc Data'!N59</f>
        <v>#REF!</v>
      </c>
      <c r="J53" s="159" t="e">
        <f ca="1">'4 - 24 Hr Calc Data'!K59</f>
        <v>#DIV/0!</v>
      </c>
      <c r="K53" s="159" t="e">
        <f ca="1">'4 - 24 Hr Calc Data'!O59</f>
        <v>#REF!</v>
      </c>
      <c r="L53" s="159" t="e">
        <f ca="1">'4 - 24 Hr Calc Data'!M59</f>
        <v>#DIV/0!</v>
      </c>
      <c r="M53" s="160"/>
      <c r="N53" s="159" t="e">
        <f ca="1">'4 - 24 Hr Calc Data'!R59</f>
        <v>#DIV/0!</v>
      </c>
      <c r="O53" s="159" t="e">
        <f ca="1">'4 - 24 Hr Calc Data'!S59</f>
        <v>#DIV/0!</v>
      </c>
      <c r="P53" s="159" t="e">
        <f ca="1">'4 - 24 Hr Calc Data'!T59</f>
        <v>#DIV/0!</v>
      </c>
      <c r="Q53" s="161" t="e">
        <f t="shared" ca="1" si="0"/>
        <v>#DIV/0!</v>
      </c>
    </row>
    <row r="54" spans="1:17" ht="14" x14ac:dyDescent="0.15">
      <c r="A54" s="168" t="str">
        <f>'3 - 4 Hr Calc Data'!A60</f>
        <v/>
      </c>
      <c r="B54" s="169">
        <f>'2 - 24 Hr Raw Data'!P56</f>
        <v>0</v>
      </c>
      <c r="C54" s="283" t="str">
        <f>'4 - 24 Hr Calc Data'!B60</f>
        <v/>
      </c>
      <c r="D54" s="158" t="e">
        <f ca="1">'3 - 4 Hr Calc Data'!N60</f>
        <v>#DIV/0!</v>
      </c>
      <c r="E54" s="158" t="e">
        <f ca="1">'3 - 4 Hr Calc Data'!K60</f>
        <v>#DIV/0!</v>
      </c>
      <c r="F54" s="158" t="e">
        <f ca="1">'3 - 4 Hr Calc Data'!O60</f>
        <v>#DIV/0!</v>
      </c>
      <c r="G54" s="158" t="e">
        <f ca="1">'3 - 4 Hr Calc Data'!M60</f>
        <v>#DIV/0!</v>
      </c>
      <c r="H54" s="158"/>
      <c r="I54" s="159" t="e">
        <f ca="1">'4 - 24 Hr Calc Data'!N60</f>
        <v>#REF!</v>
      </c>
      <c r="J54" s="159" t="e">
        <f ca="1">'4 - 24 Hr Calc Data'!K60</f>
        <v>#DIV/0!</v>
      </c>
      <c r="K54" s="159" t="e">
        <f ca="1">'4 - 24 Hr Calc Data'!O60</f>
        <v>#REF!</v>
      </c>
      <c r="L54" s="159" t="e">
        <f ca="1">'4 - 24 Hr Calc Data'!M60</f>
        <v>#DIV/0!</v>
      </c>
      <c r="M54" s="160"/>
      <c r="N54" s="159" t="e">
        <f ca="1">'4 - 24 Hr Calc Data'!R60</f>
        <v>#DIV/0!</v>
      </c>
      <c r="O54" s="159" t="e">
        <f ca="1">'4 - 24 Hr Calc Data'!S60</f>
        <v>#DIV/0!</v>
      </c>
      <c r="P54" s="159" t="e">
        <f ca="1">'4 - 24 Hr Calc Data'!T60</f>
        <v>#DIV/0!</v>
      </c>
      <c r="Q54" s="161" t="e">
        <f t="shared" ca="1" si="0"/>
        <v>#DIV/0!</v>
      </c>
    </row>
    <row r="55" spans="1:17" ht="14" x14ac:dyDescent="0.15">
      <c r="A55" s="168" t="str">
        <f>'3 - 4 Hr Calc Data'!A61</f>
        <v/>
      </c>
      <c r="B55" s="169">
        <f>'2 - 24 Hr Raw Data'!P57</f>
        <v>0</v>
      </c>
      <c r="C55" s="283" t="str">
        <f>'4 - 24 Hr Calc Data'!B61</f>
        <v/>
      </c>
      <c r="D55" s="158" t="e">
        <f ca="1">'3 - 4 Hr Calc Data'!N61</f>
        <v>#DIV/0!</v>
      </c>
      <c r="E55" s="158" t="e">
        <f ca="1">'3 - 4 Hr Calc Data'!K61</f>
        <v>#DIV/0!</v>
      </c>
      <c r="F55" s="158" t="e">
        <f ca="1">'3 - 4 Hr Calc Data'!O61</f>
        <v>#DIV/0!</v>
      </c>
      <c r="G55" s="158" t="e">
        <f ca="1">'3 - 4 Hr Calc Data'!M61</f>
        <v>#DIV/0!</v>
      </c>
      <c r="H55" s="158"/>
      <c r="I55" s="159" t="e">
        <f ca="1">'4 - 24 Hr Calc Data'!N61</f>
        <v>#REF!</v>
      </c>
      <c r="J55" s="159" t="e">
        <f ca="1">'4 - 24 Hr Calc Data'!K61</f>
        <v>#DIV/0!</v>
      </c>
      <c r="K55" s="159" t="e">
        <f ca="1">'4 - 24 Hr Calc Data'!O61</f>
        <v>#REF!</v>
      </c>
      <c r="L55" s="159" t="e">
        <f ca="1">'4 - 24 Hr Calc Data'!M61</f>
        <v>#DIV/0!</v>
      </c>
      <c r="M55" s="160"/>
      <c r="N55" s="159" t="e">
        <f ca="1">'4 - 24 Hr Calc Data'!R61</f>
        <v>#DIV/0!</v>
      </c>
      <c r="O55" s="159" t="e">
        <f ca="1">'4 - 24 Hr Calc Data'!S61</f>
        <v>#DIV/0!</v>
      </c>
      <c r="P55" s="159" t="e">
        <f ca="1">'4 - 24 Hr Calc Data'!T61</f>
        <v>#DIV/0!</v>
      </c>
      <c r="Q55" s="161" t="e">
        <f t="shared" ca="1" si="0"/>
        <v>#DIV/0!</v>
      </c>
    </row>
    <row r="56" spans="1:17" ht="14" x14ac:dyDescent="0.15">
      <c r="A56" s="168" t="str">
        <f>'3 - 4 Hr Calc Data'!A62</f>
        <v/>
      </c>
      <c r="B56" s="169">
        <f>'2 - 24 Hr Raw Data'!P58</f>
        <v>0</v>
      </c>
      <c r="C56" s="283" t="str">
        <f>'4 - 24 Hr Calc Data'!B62</f>
        <v/>
      </c>
      <c r="D56" s="158" t="e">
        <f ca="1">'3 - 4 Hr Calc Data'!N62</f>
        <v>#DIV/0!</v>
      </c>
      <c r="E56" s="158" t="e">
        <f ca="1">'3 - 4 Hr Calc Data'!K62</f>
        <v>#DIV/0!</v>
      </c>
      <c r="F56" s="158" t="e">
        <f ca="1">'3 - 4 Hr Calc Data'!O62</f>
        <v>#DIV/0!</v>
      </c>
      <c r="G56" s="158" t="e">
        <f ca="1">'3 - 4 Hr Calc Data'!M62</f>
        <v>#DIV/0!</v>
      </c>
      <c r="H56" s="158"/>
      <c r="I56" s="159" t="e">
        <f ca="1">'4 - 24 Hr Calc Data'!N62</f>
        <v>#REF!</v>
      </c>
      <c r="J56" s="159" t="e">
        <f ca="1">'4 - 24 Hr Calc Data'!K62</f>
        <v>#DIV/0!</v>
      </c>
      <c r="K56" s="159" t="e">
        <f ca="1">'4 - 24 Hr Calc Data'!O62</f>
        <v>#REF!</v>
      </c>
      <c r="L56" s="159" t="e">
        <f ca="1">'4 - 24 Hr Calc Data'!M62</f>
        <v>#DIV/0!</v>
      </c>
      <c r="M56" s="160"/>
      <c r="N56" s="159" t="e">
        <f ca="1">'4 - 24 Hr Calc Data'!R62</f>
        <v>#DIV/0!</v>
      </c>
      <c r="O56" s="159" t="e">
        <f ca="1">'4 - 24 Hr Calc Data'!S62</f>
        <v>#DIV/0!</v>
      </c>
      <c r="P56" s="159" t="e">
        <f ca="1">'4 - 24 Hr Calc Data'!T62</f>
        <v>#DIV/0!</v>
      </c>
      <c r="Q56" s="161" t="e">
        <f t="shared" ca="1" si="0"/>
        <v>#DIV/0!</v>
      </c>
    </row>
    <row r="57" spans="1:17" ht="14" x14ac:dyDescent="0.15">
      <c r="A57" s="168" t="str">
        <f>'3 - 4 Hr Calc Data'!A63</f>
        <v/>
      </c>
      <c r="B57" s="169">
        <f>'2 - 24 Hr Raw Data'!P59</f>
        <v>0</v>
      </c>
      <c r="C57" s="283" t="str">
        <f>'4 - 24 Hr Calc Data'!B63</f>
        <v/>
      </c>
      <c r="D57" s="158" t="e">
        <f ca="1">'3 - 4 Hr Calc Data'!N63</f>
        <v>#DIV/0!</v>
      </c>
      <c r="E57" s="158" t="e">
        <f ca="1">'3 - 4 Hr Calc Data'!K63</f>
        <v>#DIV/0!</v>
      </c>
      <c r="F57" s="158" t="e">
        <f ca="1">'3 - 4 Hr Calc Data'!O63</f>
        <v>#DIV/0!</v>
      </c>
      <c r="G57" s="158" t="e">
        <f ca="1">'3 - 4 Hr Calc Data'!M63</f>
        <v>#DIV/0!</v>
      </c>
      <c r="H57" s="158"/>
      <c r="I57" s="159" t="e">
        <f ca="1">'4 - 24 Hr Calc Data'!N63</f>
        <v>#REF!</v>
      </c>
      <c r="J57" s="159" t="e">
        <f ca="1">'4 - 24 Hr Calc Data'!K63</f>
        <v>#DIV/0!</v>
      </c>
      <c r="K57" s="159" t="e">
        <f ca="1">'4 - 24 Hr Calc Data'!O63</f>
        <v>#REF!</v>
      </c>
      <c r="L57" s="159" t="e">
        <f ca="1">'4 - 24 Hr Calc Data'!M63</f>
        <v>#DIV/0!</v>
      </c>
      <c r="M57" s="160"/>
      <c r="N57" s="159" t="e">
        <f ca="1">'4 - 24 Hr Calc Data'!R63</f>
        <v>#DIV/0!</v>
      </c>
      <c r="O57" s="159" t="e">
        <f ca="1">'4 - 24 Hr Calc Data'!S63</f>
        <v>#DIV/0!</v>
      </c>
      <c r="P57" s="159" t="e">
        <f ca="1">'4 - 24 Hr Calc Data'!T63</f>
        <v>#DIV/0!</v>
      </c>
      <c r="Q57" s="161" t="e">
        <f t="shared" ca="1" si="0"/>
        <v>#DIV/0!</v>
      </c>
    </row>
    <row r="58" spans="1:17" ht="14" x14ac:dyDescent="0.15">
      <c r="A58" s="168" t="str">
        <f>'3 - 4 Hr Calc Data'!A64</f>
        <v/>
      </c>
      <c r="B58" s="169">
        <f>'2 - 24 Hr Raw Data'!P60</f>
        <v>0</v>
      </c>
      <c r="C58" s="283" t="str">
        <f>'4 - 24 Hr Calc Data'!B64</f>
        <v/>
      </c>
      <c r="D58" s="158" t="e">
        <f ca="1">'3 - 4 Hr Calc Data'!N64</f>
        <v>#DIV/0!</v>
      </c>
      <c r="E58" s="158" t="e">
        <f ca="1">'3 - 4 Hr Calc Data'!K64</f>
        <v>#DIV/0!</v>
      </c>
      <c r="F58" s="158" t="e">
        <f ca="1">'3 - 4 Hr Calc Data'!O64</f>
        <v>#DIV/0!</v>
      </c>
      <c r="G58" s="158" t="e">
        <f ca="1">'3 - 4 Hr Calc Data'!M64</f>
        <v>#DIV/0!</v>
      </c>
      <c r="H58" s="158"/>
      <c r="I58" s="159" t="e">
        <f ca="1">'4 - 24 Hr Calc Data'!N64</f>
        <v>#REF!</v>
      </c>
      <c r="J58" s="159" t="e">
        <f ca="1">'4 - 24 Hr Calc Data'!K64</f>
        <v>#DIV/0!</v>
      </c>
      <c r="K58" s="159" t="e">
        <f ca="1">'4 - 24 Hr Calc Data'!O64</f>
        <v>#REF!</v>
      </c>
      <c r="L58" s="159" t="e">
        <f ca="1">'4 - 24 Hr Calc Data'!M64</f>
        <v>#DIV/0!</v>
      </c>
      <c r="M58" s="160"/>
      <c r="N58" s="159" t="e">
        <f ca="1">'4 - 24 Hr Calc Data'!R64</f>
        <v>#DIV/0!</v>
      </c>
      <c r="O58" s="159" t="e">
        <f ca="1">'4 - 24 Hr Calc Data'!S64</f>
        <v>#DIV/0!</v>
      </c>
      <c r="P58" s="159" t="e">
        <f ca="1">'4 - 24 Hr Calc Data'!T64</f>
        <v>#DIV/0!</v>
      </c>
      <c r="Q58" s="161" t="e">
        <f t="shared" ca="1" si="0"/>
        <v>#DIV/0!</v>
      </c>
    </row>
    <row r="59" spans="1:17" ht="14" x14ac:dyDescent="0.15">
      <c r="A59" s="168" t="str">
        <f>'3 - 4 Hr Calc Data'!A65</f>
        <v/>
      </c>
      <c r="B59" s="169">
        <f>'2 - 24 Hr Raw Data'!P61</f>
        <v>0</v>
      </c>
      <c r="C59" s="283" t="str">
        <f>'4 - 24 Hr Calc Data'!B65</f>
        <v/>
      </c>
      <c r="D59" s="158" t="e">
        <f ca="1">'3 - 4 Hr Calc Data'!N65</f>
        <v>#DIV/0!</v>
      </c>
      <c r="E59" s="158" t="e">
        <f ca="1">'3 - 4 Hr Calc Data'!K65</f>
        <v>#DIV/0!</v>
      </c>
      <c r="F59" s="158" t="e">
        <f ca="1">'3 - 4 Hr Calc Data'!O65</f>
        <v>#DIV/0!</v>
      </c>
      <c r="G59" s="158" t="e">
        <f ca="1">'3 - 4 Hr Calc Data'!M65</f>
        <v>#DIV/0!</v>
      </c>
      <c r="H59" s="158"/>
      <c r="I59" s="159" t="e">
        <f ca="1">'4 - 24 Hr Calc Data'!N65</f>
        <v>#REF!</v>
      </c>
      <c r="J59" s="159" t="e">
        <f ca="1">'4 - 24 Hr Calc Data'!K65</f>
        <v>#DIV/0!</v>
      </c>
      <c r="K59" s="159" t="e">
        <f ca="1">'4 - 24 Hr Calc Data'!O65</f>
        <v>#REF!</v>
      </c>
      <c r="L59" s="159" t="e">
        <f ca="1">'4 - 24 Hr Calc Data'!M65</f>
        <v>#DIV/0!</v>
      </c>
      <c r="M59" s="160"/>
      <c r="N59" s="159" t="e">
        <f ca="1">'4 - 24 Hr Calc Data'!R65</f>
        <v>#DIV/0!</v>
      </c>
      <c r="O59" s="159" t="e">
        <f ca="1">'4 - 24 Hr Calc Data'!S65</f>
        <v>#DIV/0!</v>
      </c>
      <c r="P59" s="159" t="e">
        <f ca="1">'4 - 24 Hr Calc Data'!T65</f>
        <v>#DIV/0!</v>
      </c>
      <c r="Q59" s="161" t="e">
        <f t="shared" ca="1" si="0"/>
        <v>#DIV/0!</v>
      </c>
    </row>
    <row r="60" spans="1:17" ht="14" x14ac:dyDescent="0.15">
      <c r="A60" s="168" t="str">
        <f>'3 - 4 Hr Calc Data'!A66</f>
        <v/>
      </c>
      <c r="B60" s="169">
        <f>'2 - 24 Hr Raw Data'!P62</f>
        <v>0</v>
      </c>
      <c r="C60" s="283" t="str">
        <f>'4 - 24 Hr Calc Data'!B66</f>
        <v/>
      </c>
      <c r="D60" s="158" t="e">
        <f ca="1">'3 - 4 Hr Calc Data'!N66</f>
        <v>#DIV/0!</v>
      </c>
      <c r="E60" s="158" t="e">
        <f ca="1">'3 - 4 Hr Calc Data'!K66</f>
        <v>#DIV/0!</v>
      </c>
      <c r="F60" s="158" t="e">
        <f ca="1">'3 - 4 Hr Calc Data'!O66</f>
        <v>#DIV/0!</v>
      </c>
      <c r="G60" s="158" t="e">
        <f ca="1">'3 - 4 Hr Calc Data'!M66</f>
        <v>#DIV/0!</v>
      </c>
      <c r="H60" s="158"/>
      <c r="I60" s="159" t="e">
        <f ca="1">'4 - 24 Hr Calc Data'!N66</f>
        <v>#REF!</v>
      </c>
      <c r="J60" s="159" t="e">
        <f ca="1">'4 - 24 Hr Calc Data'!K66</f>
        <v>#DIV/0!</v>
      </c>
      <c r="K60" s="159" t="e">
        <f ca="1">'4 - 24 Hr Calc Data'!O66</f>
        <v>#REF!</v>
      </c>
      <c r="L60" s="159" t="e">
        <f ca="1">'4 - 24 Hr Calc Data'!M66</f>
        <v>#DIV/0!</v>
      </c>
      <c r="M60" s="160"/>
      <c r="N60" s="159" t="e">
        <f ca="1">'4 - 24 Hr Calc Data'!R66</f>
        <v>#DIV/0!</v>
      </c>
      <c r="O60" s="159" t="e">
        <f ca="1">'4 - 24 Hr Calc Data'!S66</f>
        <v>#DIV/0!</v>
      </c>
      <c r="P60" s="159" t="e">
        <f ca="1">'4 - 24 Hr Calc Data'!T66</f>
        <v>#DIV/0!</v>
      </c>
      <c r="Q60" s="161" t="e">
        <f t="shared" ca="1" si="0"/>
        <v>#DIV/0!</v>
      </c>
    </row>
    <row r="61" spans="1:17" ht="14" x14ac:dyDescent="0.15">
      <c r="A61" s="168" t="str">
        <f>'3 - 4 Hr Calc Data'!A67</f>
        <v/>
      </c>
      <c r="B61" s="169">
        <f>'2 - 24 Hr Raw Data'!P63</f>
        <v>0</v>
      </c>
      <c r="C61" s="283" t="str">
        <f>'4 - 24 Hr Calc Data'!B67</f>
        <v/>
      </c>
      <c r="D61" s="158" t="e">
        <f ca="1">'3 - 4 Hr Calc Data'!N67</f>
        <v>#DIV/0!</v>
      </c>
      <c r="E61" s="158" t="e">
        <f ca="1">'3 - 4 Hr Calc Data'!K67</f>
        <v>#DIV/0!</v>
      </c>
      <c r="F61" s="158" t="e">
        <f ca="1">'3 - 4 Hr Calc Data'!O67</f>
        <v>#DIV/0!</v>
      </c>
      <c r="G61" s="158" t="e">
        <f ca="1">'3 - 4 Hr Calc Data'!M67</f>
        <v>#DIV/0!</v>
      </c>
      <c r="H61" s="158"/>
      <c r="I61" s="159" t="e">
        <f ca="1">'4 - 24 Hr Calc Data'!N67</f>
        <v>#REF!</v>
      </c>
      <c r="J61" s="159" t="e">
        <f ca="1">'4 - 24 Hr Calc Data'!K67</f>
        <v>#DIV/0!</v>
      </c>
      <c r="K61" s="159" t="e">
        <f ca="1">'4 - 24 Hr Calc Data'!O67</f>
        <v>#REF!</v>
      </c>
      <c r="L61" s="159" t="e">
        <f ca="1">'4 - 24 Hr Calc Data'!M67</f>
        <v>#DIV/0!</v>
      </c>
      <c r="M61" s="160"/>
      <c r="N61" s="159" t="e">
        <f ca="1">'4 - 24 Hr Calc Data'!R67</f>
        <v>#DIV/0!</v>
      </c>
      <c r="O61" s="159" t="e">
        <f ca="1">'4 - 24 Hr Calc Data'!S67</f>
        <v>#DIV/0!</v>
      </c>
      <c r="P61" s="159" t="e">
        <f ca="1">'4 - 24 Hr Calc Data'!T67</f>
        <v>#DIV/0!</v>
      </c>
      <c r="Q61" s="161" t="e">
        <f t="shared" ca="1" si="0"/>
        <v>#DIV/0!</v>
      </c>
    </row>
    <row r="62" spans="1:17" ht="14" x14ac:dyDescent="0.15">
      <c r="A62" s="168" t="str">
        <f>'3 - 4 Hr Calc Data'!A68</f>
        <v/>
      </c>
      <c r="B62" s="169">
        <f>'2 - 24 Hr Raw Data'!P64</f>
        <v>0</v>
      </c>
      <c r="C62" s="283" t="str">
        <f>'4 - 24 Hr Calc Data'!B68</f>
        <v/>
      </c>
      <c r="D62" s="158" t="e">
        <f ca="1">'3 - 4 Hr Calc Data'!N68</f>
        <v>#DIV/0!</v>
      </c>
      <c r="E62" s="158" t="e">
        <f ca="1">'3 - 4 Hr Calc Data'!K68</f>
        <v>#DIV/0!</v>
      </c>
      <c r="F62" s="158" t="e">
        <f ca="1">'3 - 4 Hr Calc Data'!O68</f>
        <v>#DIV/0!</v>
      </c>
      <c r="G62" s="158" t="e">
        <f ca="1">'3 - 4 Hr Calc Data'!M68</f>
        <v>#DIV/0!</v>
      </c>
      <c r="H62" s="158"/>
      <c r="I62" s="159" t="e">
        <f ca="1">'4 - 24 Hr Calc Data'!N68</f>
        <v>#REF!</v>
      </c>
      <c r="J62" s="159" t="e">
        <f ca="1">'4 - 24 Hr Calc Data'!K68</f>
        <v>#DIV/0!</v>
      </c>
      <c r="K62" s="159" t="e">
        <f ca="1">'4 - 24 Hr Calc Data'!O68</f>
        <v>#REF!</v>
      </c>
      <c r="L62" s="159" t="e">
        <f ca="1">'4 - 24 Hr Calc Data'!M68</f>
        <v>#DIV/0!</v>
      </c>
      <c r="M62" s="160"/>
      <c r="N62" s="159" t="e">
        <f ca="1">'4 - 24 Hr Calc Data'!R68</f>
        <v>#DIV/0!</v>
      </c>
      <c r="O62" s="159" t="e">
        <f ca="1">'4 - 24 Hr Calc Data'!S68</f>
        <v>#DIV/0!</v>
      </c>
      <c r="P62" s="159" t="e">
        <f ca="1">'4 - 24 Hr Calc Data'!T68</f>
        <v>#DIV/0!</v>
      </c>
      <c r="Q62" s="161" t="e">
        <f t="shared" ca="1" si="0"/>
        <v>#DIV/0!</v>
      </c>
    </row>
    <row r="63" spans="1:17" ht="14" x14ac:dyDescent="0.15">
      <c r="A63" s="168" t="str">
        <f>'3 - 4 Hr Calc Data'!A69</f>
        <v/>
      </c>
      <c r="B63" s="169">
        <f>'2 - 24 Hr Raw Data'!P65</f>
        <v>0</v>
      </c>
      <c r="C63" s="283" t="str">
        <f>'4 - 24 Hr Calc Data'!B69</f>
        <v/>
      </c>
      <c r="D63" s="158" t="e">
        <f ca="1">'3 - 4 Hr Calc Data'!N69</f>
        <v>#DIV/0!</v>
      </c>
      <c r="E63" s="158" t="e">
        <f ca="1">'3 - 4 Hr Calc Data'!K69</f>
        <v>#DIV/0!</v>
      </c>
      <c r="F63" s="158" t="e">
        <f ca="1">'3 - 4 Hr Calc Data'!O69</f>
        <v>#DIV/0!</v>
      </c>
      <c r="G63" s="158" t="e">
        <f ca="1">'3 - 4 Hr Calc Data'!M69</f>
        <v>#DIV/0!</v>
      </c>
      <c r="H63" s="158"/>
      <c r="I63" s="159" t="e">
        <f ca="1">'4 - 24 Hr Calc Data'!N69</f>
        <v>#REF!</v>
      </c>
      <c r="J63" s="159" t="e">
        <f ca="1">'4 - 24 Hr Calc Data'!K69</f>
        <v>#DIV/0!</v>
      </c>
      <c r="K63" s="159" t="e">
        <f ca="1">'4 - 24 Hr Calc Data'!O69</f>
        <v>#REF!</v>
      </c>
      <c r="L63" s="159" t="e">
        <f ca="1">'4 - 24 Hr Calc Data'!M69</f>
        <v>#DIV/0!</v>
      </c>
      <c r="M63" s="160"/>
      <c r="N63" s="159" t="e">
        <f ca="1">'4 - 24 Hr Calc Data'!R69</f>
        <v>#DIV/0!</v>
      </c>
      <c r="O63" s="159" t="e">
        <f ca="1">'4 - 24 Hr Calc Data'!S69</f>
        <v>#DIV/0!</v>
      </c>
      <c r="P63" s="159" t="e">
        <f ca="1">'4 - 24 Hr Calc Data'!T69</f>
        <v>#DIV/0!</v>
      </c>
      <c r="Q63" s="161" t="e">
        <f t="shared" ca="1" si="0"/>
        <v>#DIV/0!</v>
      </c>
    </row>
    <row r="64" spans="1:17" ht="14" x14ac:dyDescent="0.15">
      <c r="A64" s="168" t="str">
        <f>'3 - 4 Hr Calc Data'!A70</f>
        <v/>
      </c>
      <c r="B64" s="169">
        <f>'2 - 24 Hr Raw Data'!P66</f>
        <v>0</v>
      </c>
      <c r="C64" s="283" t="str">
        <f>'4 - 24 Hr Calc Data'!B70</f>
        <v/>
      </c>
      <c r="D64" s="158" t="e">
        <f ca="1">'3 - 4 Hr Calc Data'!N70</f>
        <v>#DIV/0!</v>
      </c>
      <c r="E64" s="158" t="e">
        <f ca="1">'3 - 4 Hr Calc Data'!K70</f>
        <v>#DIV/0!</v>
      </c>
      <c r="F64" s="158" t="e">
        <f ca="1">'3 - 4 Hr Calc Data'!O70</f>
        <v>#DIV/0!</v>
      </c>
      <c r="G64" s="158" t="e">
        <f ca="1">'3 - 4 Hr Calc Data'!M70</f>
        <v>#DIV/0!</v>
      </c>
      <c r="H64" s="158"/>
      <c r="I64" s="159" t="e">
        <f ca="1">'4 - 24 Hr Calc Data'!N70</f>
        <v>#REF!</v>
      </c>
      <c r="J64" s="159" t="e">
        <f ca="1">'4 - 24 Hr Calc Data'!K70</f>
        <v>#DIV/0!</v>
      </c>
      <c r="K64" s="159" t="e">
        <f ca="1">'4 - 24 Hr Calc Data'!O70</f>
        <v>#REF!</v>
      </c>
      <c r="L64" s="159" t="e">
        <f ca="1">'4 - 24 Hr Calc Data'!M70</f>
        <v>#DIV/0!</v>
      </c>
      <c r="M64" s="160"/>
      <c r="N64" s="159" t="e">
        <f ca="1">'4 - 24 Hr Calc Data'!R70</f>
        <v>#DIV/0!</v>
      </c>
      <c r="O64" s="159" t="e">
        <f ca="1">'4 - 24 Hr Calc Data'!S70</f>
        <v>#DIV/0!</v>
      </c>
      <c r="P64" s="159" t="e">
        <f ca="1">'4 - 24 Hr Calc Data'!T70</f>
        <v>#DIV/0!</v>
      </c>
      <c r="Q64" s="161" t="e">
        <f t="shared" ca="1" si="0"/>
        <v>#DIV/0!</v>
      </c>
    </row>
    <row r="65" spans="1:17" ht="14" x14ac:dyDescent="0.15">
      <c r="A65" s="168" t="str">
        <f>'3 - 4 Hr Calc Data'!A71</f>
        <v/>
      </c>
      <c r="B65" s="169">
        <f>'2 - 24 Hr Raw Data'!P67</f>
        <v>0</v>
      </c>
      <c r="C65" s="283" t="str">
        <f>'4 - 24 Hr Calc Data'!B71</f>
        <v/>
      </c>
      <c r="D65" s="158" t="e">
        <f ca="1">'3 - 4 Hr Calc Data'!N71</f>
        <v>#DIV/0!</v>
      </c>
      <c r="E65" s="158" t="e">
        <f ca="1">'3 - 4 Hr Calc Data'!K71</f>
        <v>#DIV/0!</v>
      </c>
      <c r="F65" s="158" t="e">
        <f ca="1">'3 - 4 Hr Calc Data'!O71</f>
        <v>#DIV/0!</v>
      </c>
      <c r="G65" s="158" t="e">
        <f ca="1">'3 - 4 Hr Calc Data'!M71</f>
        <v>#DIV/0!</v>
      </c>
      <c r="H65" s="158"/>
      <c r="I65" s="159" t="e">
        <f ca="1">'4 - 24 Hr Calc Data'!N71</f>
        <v>#REF!</v>
      </c>
      <c r="J65" s="159" t="e">
        <f ca="1">'4 - 24 Hr Calc Data'!K71</f>
        <v>#DIV/0!</v>
      </c>
      <c r="K65" s="159" t="e">
        <f ca="1">'4 - 24 Hr Calc Data'!O71</f>
        <v>#REF!</v>
      </c>
      <c r="L65" s="159" t="e">
        <f ca="1">'4 - 24 Hr Calc Data'!M71</f>
        <v>#DIV/0!</v>
      </c>
      <c r="M65" s="160"/>
      <c r="N65" s="159" t="e">
        <f ca="1">'4 - 24 Hr Calc Data'!R71</f>
        <v>#DIV/0!</v>
      </c>
      <c r="O65" s="159" t="e">
        <f ca="1">'4 - 24 Hr Calc Data'!S71</f>
        <v>#DIV/0!</v>
      </c>
      <c r="P65" s="159" t="e">
        <f ca="1">'4 - 24 Hr Calc Data'!T71</f>
        <v>#DIV/0!</v>
      </c>
      <c r="Q65" s="161" t="e">
        <f t="shared" ca="1" si="0"/>
        <v>#DIV/0!</v>
      </c>
    </row>
    <row r="66" spans="1:17" ht="14" x14ac:dyDescent="0.15">
      <c r="A66" s="168" t="str">
        <f>'3 - 4 Hr Calc Data'!A72</f>
        <v/>
      </c>
      <c r="B66" s="169">
        <f>'2 - 24 Hr Raw Data'!P68</f>
        <v>0</v>
      </c>
      <c r="C66" s="283" t="str">
        <f>'4 - 24 Hr Calc Data'!B72</f>
        <v/>
      </c>
      <c r="D66" s="158" t="e">
        <f ca="1">'3 - 4 Hr Calc Data'!N72</f>
        <v>#DIV/0!</v>
      </c>
      <c r="E66" s="158" t="e">
        <f ca="1">'3 - 4 Hr Calc Data'!K72</f>
        <v>#DIV/0!</v>
      </c>
      <c r="F66" s="158" t="e">
        <f ca="1">'3 - 4 Hr Calc Data'!O72</f>
        <v>#DIV/0!</v>
      </c>
      <c r="G66" s="158" t="e">
        <f ca="1">'3 - 4 Hr Calc Data'!M72</f>
        <v>#DIV/0!</v>
      </c>
      <c r="H66" s="158"/>
      <c r="I66" s="159" t="e">
        <f ca="1">'4 - 24 Hr Calc Data'!N72</f>
        <v>#REF!</v>
      </c>
      <c r="J66" s="159" t="e">
        <f ca="1">'4 - 24 Hr Calc Data'!K72</f>
        <v>#DIV/0!</v>
      </c>
      <c r="K66" s="159" t="e">
        <f ca="1">'4 - 24 Hr Calc Data'!O72</f>
        <v>#REF!</v>
      </c>
      <c r="L66" s="159" t="e">
        <f ca="1">'4 - 24 Hr Calc Data'!M72</f>
        <v>#DIV/0!</v>
      </c>
      <c r="M66" s="160"/>
      <c r="N66" s="159" t="e">
        <f ca="1">'4 - 24 Hr Calc Data'!R72</f>
        <v>#DIV/0!</v>
      </c>
      <c r="O66" s="159" t="e">
        <f ca="1">'4 - 24 Hr Calc Data'!S72</f>
        <v>#DIV/0!</v>
      </c>
      <c r="P66" s="159" t="e">
        <f ca="1">'4 - 24 Hr Calc Data'!T72</f>
        <v>#DIV/0!</v>
      </c>
      <c r="Q66" s="161" t="e">
        <f t="shared" ca="1" si="0"/>
        <v>#DIV/0!</v>
      </c>
    </row>
    <row r="67" spans="1:17" ht="14" x14ac:dyDescent="0.15">
      <c r="A67" s="168" t="str">
        <f>'3 - 4 Hr Calc Data'!A73</f>
        <v/>
      </c>
      <c r="B67" s="169">
        <f>'2 - 24 Hr Raw Data'!P69</f>
        <v>0</v>
      </c>
      <c r="C67" s="283" t="str">
        <f>'4 - 24 Hr Calc Data'!B73</f>
        <v/>
      </c>
      <c r="D67" s="158" t="e">
        <f ca="1">'3 - 4 Hr Calc Data'!N73</f>
        <v>#DIV/0!</v>
      </c>
      <c r="E67" s="158" t="e">
        <f ca="1">'3 - 4 Hr Calc Data'!K73</f>
        <v>#DIV/0!</v>
      </c>
      <c r="F67" s="158" t="e">
        <f ca="1">'3 - 4 Hr Calc Data'!O73</f>
        <v>#DIV/0!</v>
      </c>
      <c r="G67" s="158" t="e">
        <f ca="1">'3 - 4 Hr Calc Data'!M73</f>
        <v>#DIV/0!</v>
      </c>
      <c r="H67" s="158"/>
      <c r="I67" s="159" t="e">
        <f ca="1">'4 - 24 Hr Calc Data'!N73</f>
        <v>#REF!</v>
      </c>
      <c r="J67" s="159" t="e">
        <f ca="1">'4 - 24 Hr Calc Data'!K73</f>
        <v>#DIV/0!</v>
      </c>
      <c r="K67" s="159" t="e">
        <f ca="1">'4 - 24 Hr Calc Data'!O73</f>
        <v>#REF!</v>
      </c>
      <c r="L67" s="159" t="e">
        <f ca="1">'4 - 24 Hr Calc Data'!M73</f>
        <v>#DIV/0!</v>
      </c>
      <c r="M67" s="160"/>
      <c r="N67" s="159" t="e">
        <f ca="1">'4 - 24 Hr Calc Data'!R73</f>
        <v>#DIV/0!</v>
      </c>
      <c r="O67" s="159" t="e">
        <f ca="1">'4 - 24 Hr Calc Data'!S73</f>
        <v>#DIV/0!</v>
      </c>
      <c r="P67" s="159" t="e">
        <f ca="1">'4 - 24 Hr Calc Data'!T73</f>
        <v>#DIV/0!</v>
      </c>
      <c r="Q67" s="161" t="e">
        <f t="shared" ca="1" si="0"/>
        <v>#DIV/0!</v>
      </c>
    </row>
    <row r="68" spans="1:17" ht="14" x14ac:dyDescent="0.15">
      <c r="A68" s="168" t="str">
        <f>'3 - 4 Hr Calc Data'!A74</f>
        <v/>
      </c>
      <c r="B68" s="169">
        <f>'2 - 24 Hr Raw Data'!P70</f>
        <v>0</v>
      </c>
      <c r="C68" s="283" t="str">
        <f>'4 - 24 Hr Calc Data'!B74</f>
        <v/>
      </c>
      <c r="D68" s="158" t="e">
        <f ca="1">'3 - 4 Hr Calc Data'!N74</f>
        <v>#DIV/0!</v>
      </c>
      <c r="E68" s="158" t="e">
        <f ca="1">'3 - 4 Hr Calc Data'!K74</f>
        <v>#DIV/0!</v>
      </c>
      <c r="F68" s="158" t="e">
        <f ca="1">'3 - 4 Hr Calc Data'!O74</f>
        <v>#DIV/0!</v>
      </c>
      <c r="G68" s="158" t="e">
        <f ca="1">'3 - 4 Hr Calc Data'!M74</f>
        <v>#DIV/0!</v>
      </c>
      <c r="H68" s="158"/>
      <c r="I68" s="159" t="e">
        <f ca="1">'4 - 24 Hr Calc Data'!N74</f>
        <v>#REF!</v>
      </c>
      <c r="J68" s="159" t="e">
        <f ca="1">'4 - 24 Hr Calc Data'!K74</f>
        <v>#DIV/0!</v>
      </c>
      <c r="K68" s="159" t="e">
        <f ca="1">'4 - 24 Hr Calc Data'!O74</f>
        <v>#REF!</v>
      </c>
      <c r="L68" s="159" t="e">
        <f ca="1">'4 - 24 Hr Calc Data'!M74</f>
        <v>#DIV/0!</v>
      </c>
      <c r="M68" s="160"/>
      <c r="N68" s="159" t="e">
        <f ca="1">'4 - 24 Hr Calc Data'!R74</f>
        <v>#DIV/0!</v>
      </c>
      <c r="O68" s="159" t="e">
        <f ca="1">'4 - 24 Hr Calc Data'!S74</f>
        <v>#DIV/0!</v>
      </c>
      <c r="P68" s="159" t="e">
        <f ca="1">'4 - 24 Hr Calc Data'!T74</f>
        <v>#DIV/0!</v>
      </c>
      <c r="Q68" s="161" t="e">
        <f t="shared" ca="1" si="0"/>
        <v>#DIV/0!</v>
      </c>
    </row>
    <row r="69" spans="1:17" ht="14" x14ac:dyDescent="0.15">
      <c r="A69" s="168" t="str">
        <f>'3 - 4 Hr Calc Data'!A75</f>
        <v/>
      </c>
      <c r="B69" s="169">
        <f>'2 - 24 Hr Raw Data'!P71</f>
        <v>0</v>
      </c>
      <c r="C69" s="283" t="str">
        <f>'4 - 24 Hr Calc Data'!B75</f>
        <v/>
      </c>
      <c r="D69" s="158" t="e">
        <f ca="1">'3 - 4 Hr Calc Data'!N75</f>
        <v>#DIV/0!</v>
      </c>
      <c r="E69" s="158" t="e">
        <f ca="1">'3 - 4 Hr Calc Data'!K75</f>
        <v>#DIV/0!</v>
      </c>
      <c r="F69" s="158" t="e">
        <f ca="1">'3 - 4 Hr Calc Data'!O75</f>
        <v>#DIV/0!</v>
      </c>
      <c r="G69" s="158" t="e">
        <f ca="1">'3 - 4 Hr Calc Data'!M75</f>
        <v>#DIV/0!</v>
      </c>
      <c r="H69" s="158"/>
      <c r="I69" s="159" t="e">
        <f ca="1">'4 - 24 Hr Calc Data'!N75</f>
        <v>#REF!</v>
      </c>
      <c r="J69" s="159" t="e">
        <f ca="1">'4 - 24 Hr Calc Data'!K75</f>
        <v>#DIV/0!</v>
      </c>
      <c r="K69" s="159" t="e">
        <f ca="1">'4 - 24 Hr Calc Data'!O75</f>
        <v>#REF!</v>
      </c>
      <c r="L69" s="159" t="e">
        <f ca="1">'4 - 24 Hr Calc Data'!M75</f>
        <v>#DIV/0!</v>
      </c>
      <c r="M69" s="160"/>
      <c r="N69" s="159" t="e">
        <f ca="1">'4 - 24 Hr Calc Data'!R75</f>
        <v>#DIV/0!</v>
      </c>
      <c r="O69" s="159" t="e">
        <f ca="1">'4 - 24 Hr Calc Data'!S75</f>
        <v>#DIV/0!</v>
      </c>
      <c r="P69" s="159" t="e">
        <f ca="1">'4 - 24 Hr Calc Data'!T75</f>
        <v>#DIV/0!</v>
      </c>
      <c r="Q69" s="161" t="e">
        <f t="shared" ca="1" si="0"/>
        <v>#DIV/0!</v>
      </c>
    </row>
    <row r="70" spans="1:17" ht="14" x14ac:dyDescent="0.15">
      <c r="A70" s="168" t="str">
        <f>'3 - 4 Hr Calc Data'!A76</f>
        <v/>
      </c>
      <c r="B70" s="169">
        <f>'2 - 24 Hr Raw Data'!P72</f>
        <v>0</v>
      </c>
      <c r="C70" s="283" t="str">
        <f>'4 - 24 Hr Calc Data'!B76</f>
        <v/>
      </c>
      <c r="D70" s="158" t="e">
        <f ca="1">'3 - 4 Hr Calc Data'!N76</f>
        <v>#DIV/0!</v>
      </c>
      <c r="E70" s="158" t="e">
        <f ca="1">'3 - 4 Hr Calc Data'!K76</f>
        <v>#DIV/0!</v>
      </c>
      <c r="F70" s="158" t="e">
        <f ca="1">'3 - 4 Hr Calc Data'!O76</f>
        <v>#DIV/0!</v>
      </c>
      <c r="G70" s="158" t="e">
        <f ca="1">'3 - 4 Hr Calc Data'!M76</f>
        <v>#DIV/0!</v>
      </c>
      <c r="H70" s="158"/>
      <c r="I70" s="159" t="e">
        <f ca="1">'4 - 24 Hr Calc Data'!N76</f>
        <v>#REF!</v>
      </c>
      <c r="J70" s="159" t="e">
        <f ca="1">'4 - 24 Hr Calc Data'!K76</f>
        <v>#DIV/0!</v>
      </c>
      <c r="K70" s="159" t="e">
        <f ca="1">'4 - 24 Hr Calc Data'!O76</f>
        <v>#REF!</v>
      </c>
      <c r="L70" s="159" t="e">
        <f ca="1">'4 - 24 Hr Calc Data'!M76</f>
        <v>#DIV/0!</v>
      </c>
      <c r="M70" s="160"/>
      <c r="N70" s="159" t="e">
        <f ca="1">'4 - 24 Hr Calc Data'!R76</f>
        <v>#DIV/0!</v>
      </c>
      <c r="O70" s="159" t="e">
        <f ca="1">'4 - 24 Hr Calc Data'!S76</f>
        <v>#DIV/0!</v>
      </c>
      <c r="P70" s="159" t="e">
        <f ca="1">'4 - 24 Hr Calc Data'!T76</f>
        <v>#DIV/0!</v>
      </c>
      <c r="Q70" s="161" t="e">
        <f t="shared" ca="1" si="0"/>
        <v>#DIV/0!</v>
      </c>
    </row>
    <row r="71" spans="1:17" ht="14" x14ac:dyDescent="0.15">
      <c r="A71" s="168" t="str">
        <f>'3 - 4 Hr Calc Data'!A77</f>
        <v/>
      </c>
      <c r="B71" s="169">
        <f>'2 - 24 Hr Raw Data'!P73</f>
        <v>0</v>
      </c>
      <c r="C71" s="283" t="str">
        <f>'4 - 24 Hr Calc Data'!B77</f>
        <v/>
      </c>
      <c r="D71" s="158" t="e">
        <f ca="1">'3 - 4 Hr Calc Data'!N77</f>
        <v>#DIV/0!</v>
      </c>
      <c r="E71" s="158" t="e">
        <f ca="1">'3 - 4 Hr Calc Data'!K77</f>
        <v>#DIV/0!</v>
      </c>
      <c r="F71" s="158" t="e">
        <f ca="1">'3 - 4 Hr Calc Data'!O77</f>
        <v>#DIV/0!</v>
      </c>
      <c r="G71" s="158" t="e">
        <f ca="1">'3 - 4 Hr Calc Data'!M77</f>
        <v>#DIV/0!</v>
      </c>
      <c r="H71" s="158"/>
      <c r="I71" s="159" t="e">
        <f ca="1">'4 - 24 Hr Calc Data'!N77</f>
        <v>#REF!</v>
      </c>
      <c r="J71" s="159" t="e">
        <f ca="1">'4 - 24 Hr Calc Data'!K77</f>
        <v>#DIV/0!</v>
      </c>
      <c r="K71" s="159" t="e">
        <f ca="1">'4 - 24 Hr Calc Data'!O77</f>
        <v>#REF!</v>
      </c>
      <c r="L71" s="159" t="e">
        <f ca="1">'4 - 24 Hr Calc Data'!M77</f>
        <v>#DIV/0!</v>
      </c>
      <c r="M71" s="160"/>
      <c r="N71" s="159" t="e">
        <f ca="1">'4 - 24 Hr Calc Data'!R77</f>
        <v>#DIV/0!</v>
      </c>
      <c r="O71" s="159" t="e">
        <f ca="1">'4 - 24 Hr Calc Data'!S77</f>
        <v>#DIV/0!</v>
      </c>
      <c r="P71" s="159" t="e">
        <f ca="1">'4 - 24 Hr Calc Data'!T77</f>
        <v>#DIV/0!</v>
      </c>
      <c r="Q71" s="161" t="e">
        <f t="shared" ref="Q71:Q101" ca="1" si="1">IF(N71="","",100-N71)</f>
        <v>#DIV/0!</v>
      </c>
    </row>
    <row r="72" spans="1:17" ht="14" x14ac:dyDescent="0.15">
      <c r="A72" s="168" t="str">
        <f>'3 - 4 Hr Calc Data'!A78</f>
        <v/>
      </c>
      <c r="B72" s="169">
        <f>'2 - 24 Hr Raw Data'!P74</f>
        <v>0</v>
      </c>
      <c r="C72" s="283" t="str">
        <f>'4 - 24 Hr Calc Data'!B78</f>
        <v/>
      </c>
      <c r="D72" s="158" t="e">
        <f ca="1">'3 - 4 Hr Calc Data'!N78</f>
        <v>#DIV/0!</v>
      </c>
      <c r="E72" s="158" t="e">
        <f ca="1">'3 - 4 Hr Calc Data'!K78</f>
        <v>#DIV/0!</v>
      </c>
      <c r="F72" s="158" t="e">
        <f ca="1">'3 - 4 Hr Calc Data'!O78</f>
        <v>#DIV/0!</v>
      </c>
      <c r="G72" s="158" t="e">
        <f ca="1">'3 - 4 Hr Calc Data'!M78</f>
        <v>#DIV/0!</v>
      </c>
      <c r="H72" s="158"/>
      <c r="I72" s="159" t="e">
        <f ca="1">'4 - 24 Hr Calc Data'!N78</f>
        <v>#REF!</v>
      </c>
      <c r="J72" s="159" t="e">
        <f ca="1">'4 - 24 Hr Calc Data'!K78</f>
        <v>#DIV/0!</v>
      </c>
      <c r="K72" s="159" t="e">
        <f ca="1">'4 - 24 Hr Calc Data'!O78</f>
        <v>#REF!</v>
      </c>
      <c r="L72" s="159" t="e">
        <f ca="1">'4 - 24 Hr Calc Data'!M78</f>
        <v>#DIV/0!</v>
      </c>
      <c r="M72" s="160"/>
      <c r="N72" s="159" t="e">
        <f ca="1">'4 - 24 Hr Calc Data'!R78</f>
        <v>#DIV/0!</v>
      </c>
      <c r="O72" s="159" t="e">
        <f ca="1">'4 - 24 Hr Calc Data'!S78</f>
        <v>#DIV/0!</v>
      </c>
      <c r="P72" s="159" t="e">
        <f ca="1">'4 - 24 Hr Calc Data'!T78</f>
        <v>#DIV/0!</v>
      </c>
      <c r="Q72" s="161" t="e">
        <f t="shared" ca="1" si="1"/>
        <v>#DIV/0!</v>
      </c>
    </row>
    <row r="73" spans="1:17" ht="14" x14ac:dyDescent="0.15">
      <c r="A73" s="168" t="str">
        <f>'3 - 4 Hr Calc Data'!A79</f>
        <v/>
      </c>
      <c r="B73" s="169">
        <f>'2 - 24 Hr Raw Data'!P75</f>
        <v>0</v>
      </c>
      <c r="C73" s="283" t="str">
        <f>'4 - 24 Hr Calc Data'!B79</f>
        <v/>
      </c>
      <c r="D73" s="158" t="e">
        <f ca="1">'3 - 4 Hr Calc Data'!N79</f>
        <v>#DIV/0!</v>
      </c>
      <c r="E73" s="158" t="e">
        <f ca="1">'3 - 4 Hr Calc Data'!K79</f>
        <v>#DIV/0!</v>
      </c>
      <c r="F73" s="158" t="e">
        <f ca="1">'3 - 4 Hr Calc Data'!O79</f>
        <v>#DIV/0!</v>
      </c>
      <c r="G73" s="158" t="e">
        <f ca="1">'3 - 4 Hr Calc Data'!M79</f>
        <v>#DIV/0!</v>
      </c>
      <c r="H73" s="158"/>
      <c r="I73" s="159" t="e">
        <f ca="1">'4 - 24 Hr Calc Data'!N79</f>
        <v>#REF!</v>
      </c>
      <c r="J73" s="159" t="e">
        <f ca="1">'4 - 24 Hr Calc Data'!K79</f>
        <v>#DIV/0!</v>
      </c>
      <c r="K73" s="159" t="e">
        <f ca="1">'4 - 24 Hr Calc Data'!O79</f>
        <v>#REF!</v>
      </c>
      <c r="L73" s="159" t="e">
        <f ca="1">'4 - 24 Hr Calc Data'!M79</f>
        <v>#DIV/0!</v>
      </c>
      <c r="M73" s="160"/>
      <c r="N73" s="159" t="e">
        <f ca="1">'4 - 24 Hr Calc Data'!R79</f>
        <v>#DIV/0!</v>
      </c>
      <c r="O73" s="159" t="e">
        <f ca="1">'4 - 24 Hr Calc Data'!S79</f>
        <v>#DIV/0!</v>
      </c>
      <c r="P73" s="159" t="e">
        <f ca="1">'4 - 24 Hr Calc Data'!T79</f>
        <v>#DIV/0!</v>
      </c>
      <c r="Q73" s="161" t="e">
        <f t="shared" ca="1" si="1"/>
        <v>#DIV/0!</v>
      </c>
    </row>
    <row r="74" spans="1:17" ht="14" x14ac:dyDescent="0.15">
      <c r="A74" s="168" t="str">
        <f>'3 - 4 Hr Calc Data'!A80</f>
        <v/>
      </c>
      <c r="B74" s="169">
        <f>'2 - 24 Hr Raw Data'!P76</f>
        <v>0</v>
      </c>
      <c r="C74" s="283" t="str">
        <f>'4 - 24 Hr Calc Data'!B80</f>
        <v/>
      </c>
      <c r="D74" s="158" t="e">
        <f ca="1">'3 - 4 Hr Calc Data'!N80</f>
        <v>#DIV/0!</v>
      </c>
      <c r="E74" s="158" t="e">
        <f ca="1">'3 - 4 Hr Calc Data'!K80</f>
        <v>#DIV/0!</v>
      </c>
      <c r="F74" s="158" t="e">
        <f ca="1">'3 - 4 Hr Calc Data'!O80</f>
        <v>#DIV/0!</v>
      </c>
      <c r="G74" s="158" t="e">
        <f ca="1">'3 - 4 Hr Calc Data'!M80</f>
        <v>#DIV/0!</v>
      </c>
      <c r="H74" s="158"/>
      <c r="I74" s="159" t="e">
        <f ca="1">'4 - 24 Hr Calc Data'!N80</f>
        <v>#REF!</v>
      </c>
      <c r="J74" s="159" t="e">
        <f ca="1">'4 - 24 Hr Calc Data'!K80</f>
        <v>#DIV/0!</v>
      </c>
      <c r="K74" s="159" t="e">
        <f ca="1">'4 - 24 Hr Calc Data'!O80</f>
        <v>#REF!</v>
      </c>
      <c r="L74" s="159" t="e">
        <f ca="1">'4 - 24 Hr Calc Data'!M80</f>
        <v>#DIV/0!</v>
      </c>
      <c r="M74" s="160"/>
      <c r="N74" s="159" t="e">
        <f ca="1">'4 - 24 Hr Calc Data'!R80</f>
        <v>#DIV/0!</v>
      </c>
      <c r="O74" s="159" t="e">
        <f ca="1">'4 - 24 Hr Calc Data'!S80</f>
        <v>#DIV/0!</v>
      </c>
      <c r="P74" s="159" t="e">
        <f ca="1">'4 - 24 Hr Calc Data'!T80</f>
        <v>#DIV/0!</v>
      </c>
      <c r="Q74" s="161" t="e">
        <f t="shared" ca="1" si="1"/>
        <v>#DIV/0!</v>
      </c>
    </row>
    <row r="75" spans="1:17" ht="14" x14ac:dyDescent="0.15">
      <c r="A75" s="168" t="str">
        <f>'3 - 4 Hr Calc Data'!A81</f>
        <v/>
      </c>
      <c r="B75" s="169">
        <f>'2 - 24 Hr Raw Data'!P77</f>
        <v>0</v>
      </c>
      <c r="C75" s="283" t="str">
        <f>'4 - 24 Hr Calc Data'!B81</f>
        <v/>
      </c>
      <c r="D75" s="158" t="e">
        <f ca="1">'3 - 4 Hr Calc Data'!N81</f>
        <v>#DIV/0!</v>
      </c>
      <c r="E75" s="158" t="e">
        <f ca="1">'3 - 4 Hr Calc Data'!K81</f>
        <v>#DIV/0!</v>
      </c>
      <c r="F75" s="158" t="e">
        <f ca="1">'3 - 4 Hr Calc Data'!O81</f>
        <v>#DIV/0!</v>
      </c>
      <c r="G75" s="158" t="e">
        <f ca="1">'3 - 4 Hr Calc Data'!M81</f>
        <v>#DIV/0!</v>
      </c>
      <c r="H75" s="158"/>
      <c r="I75" s="159" t="e">
        <f ca="1">'4 - 24 Hr Calc Data'!N81</f>
        <v>#REF!</v>
      </c>
      <c r="J75" s="159" t="e">
        <f ca="1">'4 - 24 Hr Calc Data'!K81</f>
        <v>#DIV/0!</v>
      </c>
      <c r="K75" s="159" t="e">
        <f ca="1">'4 - 24 Hr Calc Data'!O81</f>
        <v>#REF!</v>
      </c>
      <c r="L75" s="159" t="e">
        <f ca="1">'4 - 24 Hr Calc Data'!M81</f>
        <v>#DIV/0!</v>
      </c>
      <c r="M75" s="160"/>
      <c r="N75" s="159" t="e">
        <f ca="1">'4 - 24 Hr Calc Data'!R81</f>
        <v>#DIV/0!</v>
      </c>
      <c r="O75" s="159" t="e">
        <f ca="1">'4 - 24 Hr Calc Data'!S81</f>
        <v>#DIV/0!</v>
      </c>
      <c r="P75" s="159" t="e">
        <f ca="1">'4 - 24 Hr Calc Data'!T81</f>
        <v>#DIV/0!</v>
      </c>
      <c r="Q75" s="161" t="e">
        <f t="shared" ca="1" si="1"/>
        <v>#DIV/0!</v>
      </c>
    </row>
    <row r="76" spans="1:17" ht="14" x14ac:dyDescent="0.15">
      <c r="A76" s="168" t="str">
        <f>'3 - 4 Hr Calc Data'!A82</f>
        <v/>
      </c>
      <c r="B76" s="169">
        <f>'2 - 24 Hr Raw Data'!P78</f>
        <v>0</v>
      </c>
      <c r="C76" s="283" t="str">
        <f>'4 - 24 Hr Calc Data'!B82</f>
        <v/>
      </c>
      <c r="D76" s="158" t="e">
        <f ca="1">'3 - 4 Hr Calc Data'!N82</f>
        <v>#DIV/0!</v>
      </c>
      <c r="E76" s="158" t="e">
        <f ca="1">'3 - 4 Hr Calc Data'!K82</f>
        <v>#DIV/0!</v>
      </c>
      <c r="F76" s="158" t="e">
        <f ca="1">'3 - 4 Hr Calc Data'!O82</f>
        <v>#DIV/0!</v>
      </c>
      <c r="G76" s="158" t="e">
        <f ca="1">'3 - 4 Hr Calc Data'!M82</f>
        <v>#DIV/0!</v>
      </c>
      <c r="H76" s="158"/>
      <c r="I76" s="159" t="e">
        <f ca="1">'4 - 24 Hr Calc Data'!N82</f>
        <v>#REF!</v>
      </c>
      <c r="J76" s="159" t="e">
        <f ca="1">'4 - 24 Hr Calc Data'!K82</f>
        <v>#DIV/0!</v>
      </c>
      <c r="K76" s="159" t="e">
        <f ca="1">'4 - 24 Hr Calc Data'!O82</f>
        <v>#REF!</v>
      </c>
      <c r="L76" s="159" t="e">
        <f ca="1">'4 - 24 Hr Calc Data'!M82</f>
        <v>#DIV/0!</v>
      </c>
      <c r="M76" s="160"/>
      <c r="N76" s="159" t="e">
        <f ca="1">'4 - 24 Hr Calc Data'!R82</f>
        <v>#DIV/0!</v>
      </c>
      <c r="O76" s="159" t="e">
        <f ca="1">'4 - 24 Hr Calc Data'!S82</f>
        <v>#DIV/0!</v>
      </c>
      <c r="P76" s="159" t="e">
        <f ca="1">'4 - 24 Hr Calc Data'!T82</f>
        <v>#DIV/0!</v>
      </c>
      <c r="Q76" s="161" t="e">
        <f t="shared" ca="1" si="1"/>
        <v>#DIV/0!</v>
      </c>
    </row>
    <row r="77" spans="1:17" ht="14" x14ac:dyDescent="0.15">
      <c r="A77" s="168" t="str">
        <f>'3 - 4 Hr Calc Data'!A83</f>
        <v/>
      </c>
      <c r="B77" s="169">
        <f>'2 - 24 Hr Raw Data'!P79</f>
        <v>0</v>
      </c>
      <c r="C77" s="283" t="str">
        <f>'4 - 24 Hr Calc Data'!B83</f>
        <v/>
      </c>
      <c r="D77" s="158" t="e">
        <f ca="1">'3 - 4 Hr Calc Data'!N83</f>
        <v>#DIV/0!</v>
      </c>
      <c r="E77" s="158" t="e">
        <f ca="1">'3 - 4 Hr Calc Data'!K83</f>
        <v>#DIV/0!</v>
      </c>
      <c r="F77" s="158" t="e">
        <f ca="1">'3 - 4 Hr Calc Data'!O83</f>
        <v>#DIV/0!</v>
      </c>
      <c r="G77" s="158" t="e">
        <f ca="1">'3 - 4 Hr Calc Data'!M83</f>
        <v>#DIV/0!</v>
      </c>
      <c r="H77" s="158"/>
      <c r="I77" s="159" t="e">
        <f ca="1">'4 - 24 Hr Calc Data'!N83</f>
        <v>#REF!</v>
      </c>
      <c r="J77" s="159" t="e">
        <f ca="1">'4 - 24 Hr Calc Data'!K83</f>
        <v>#DIV/0!</v>
      </c>
      <c r="K77" s="159" t="e">
        <f ca="1">'4 - 24 Hr Calc Data'!O83</f>
        <v>#REF!</v>
      </c>
      <c r="L77" s="159" t="e">
        <f ca="1">'4 - 24 Hr Calc Data'!M83</f>
        <v>#DIV/0!</v>
      </c>
      <c r="M77" s="160"/>
      <c r="N77" s="159" t="e">
        <f ca="1">'4 - 24 Hr Calc Data'!R83</f>
        <v>#DIV/0!</v>
      </c>
      <c r="O77" s="159" t="e">
        <f ca="1">'4 - 24 Hr Calc Data'!S83</f>
        <v>#DIV/0!</v>
      </c>
      <c r="P77" s="159" t="e">
        <f ca="1">'4 - 24 Hr Calc Data'!T83</f>
        <v>#DIV/0!</v>
      </c>
      <c r="Q77" s="161" t="e">
        <f t="shared" ca="1" si="1"/>
        <v>#DIV/0!</v>
      </c>
    </row>
    <row r="78" spans="1:17" ht="14" x14ac:dyDescent="0.15">
      <c r="A78" s="168" t="str">
        <f>'3 - 4 Hr Calc Data'!A84</f>
        <v/>
      </c>
      <c r="B78" s="169">
        <f>'2 - 24 Hr Raw Data'!P80</f>
        <v>0</v>
      </c>
      <c r="C78" s="283" t="str">
        <f>'4 - 24 Hr Calc Data'!B84</f>
        <v/>
      </c>
      <c r="D78" s="158" t="e">
        <f ca="1">'3 - 4 Hr Calc Data'!N84</f>
        <v>#DIV/0!</v>
      </c>
      <c r="E78" s="158" t="e">
        <f ca="1">'3 - 4 Hr Calc Data'!K84</f>
        <v>#DIV/0!</v>
      </c>
      <c r="F78" s="158" t="e">
        <f ca="1">'3 - 4 Hr Calc Data'!O84</f>
        <v>#DIV/0!</v>
      </c>
      <c r="G78" s="158" t="e">
        <f ca="1">'3 - 4 Hr Calc Data'!M84</f>
        <v>#DIV/0!</v>
      </c>
      <c r="H78" s="158"/>
      <c r="I78" s="159" t="e">
        <f ca="1">'4 - 24 Hr Calc Data'!N84</f>
        <v>#REF!</v>
      </c>
      <c r="J78" s="159" t="e">
        <f ca="1">'4 - 24 Hr Calc Data'!K84</f>
        <v>#DIV/0!</v>
      </c>
      <c r="K78" s="159" t="e">
        <f ca="1">'4 - 24 Hr Calc Data'!O84</f>
        <v>#REF!</v>
      </c>
      <c r="L78" s="159" t="e">
        <f ca="1">'4 - 24 Hr Calc Data'!M84</f>
        <v>#DIV/0!</v>
      </c>
      <c r="M78" s="160"/>
      <c r="N78" s="159" t="e">
        <f ca="1">'4 - 24 Hr Calc Data'!R84</f>
        <v>#DIV/0!</v>
      </c>
      <c r="O78" s="159" t="e">
        <f ca="1">'4 - 24 Hr Calc Data'!S84</f>
        <v>#DIV/0!</v>
      </c>
      <c r="P78" s="159" t="e">
        <f ca="1">'4 - 24 Hr Calc Data'!T84</f>
        <v>#DIV/0!</v>
      </c>
      <c r="Q78" s="161" t="e">
        <f t="shared" ca="1" si="1"/>
        <v>#DIV/0!</v>
      </c>
    </row>
    <row r="79" spans="1:17" ht="14" x14ac:dyDescent="0.15">
      <c r="A79" s="168" t="str">
        <f>'3 - 4 Hr Calc Data'!A85</f>
        <v/>
      </c>
      <c r="B79" s="169">
        <f>'2 - 24 Hr Raw Data'!P81</f>
        <v>0</v>
      </c>
      <c r="C79" s="283" t="str">
        <f>'4 - 24 Hr Calc Data'!B85</f>
        <v/>
      </c>
      <c r="D79" s="158" t="e">
        <f ca="1">'3 - 4 Hr Calc Data'!N85</f>
        <v>#DIV/0!</v>
      </c>
      <c r="E79" s="158" t="e">
        <f ca="1">'3 - 4 Hr Calc Data'!K85</f>
        <v>#DIV/0!</v>
      </c>
      <c r="F79" s="158" t="e">
        <f ca="1">'3 - 4 Hr Calc Data'!O85</f>
        <v>#DIV/0!</v>
      </c>
      <c r="G79" s="158" t="e">
        <f ca="1">'3 - 4 Hr Calc Data'!M85</f>
        <v>#DIV/0!</v>
      </c>
      <c r="H79" s="158"/>
      <c r="I79" s="159" t="e">
        <f ca="1">'4 - 24 Hr Calc Data'!N85</f>
        <v>#REF!</v>
      </c>
      <c r="J79" s="159" t="e">
        <f ca="1">'4 - 24 Hr Calc Data'!K85</f>
        <v>#DIV/0!</v>
      </c>
      <c r="K79" s="159" t="e">
        <f ca="1">'4 - 24 Hr Calc Data'!O85</f>
        <v>#REF!</v>
      </c>
      <c r="L79" s="159" t="e">
        <f ca="1">'4 - 24 Hr Calc Data'!M85</f>
        <v>#DIV/0!</v>
      </c>
      <c r="M79" s="160"/>
      <c r="N79" s="159" t="e">
        <f ca="1">'4 - 24 Hr Calc Data'!R85</f>
        <v>#DIV/0!</v>
      </c>
      <c r="O79" s="159" t="e">
        <f ca="1">'4 - 24 Hr Calc Data'!S85</f>
        <v>#DIV/0!</v>
      </c>
      <c r="P79" s="159" t="e">
        <f ca="1">'4 - 24 Hr Calc Data'!T85</f>
        <v>#DIV/0!</v>
      </c>
      <c r="Q79" s="161" t="e">
        <f t="shared" ca="1" si="1"/>
        <v>#DIV/0!</v>
      </c>
    </row>
    <row r="80" spans="1:17" ht="14" x14ac:dyDescent="0.15">
      <c r="A80" s="168" t="str">
        <f>'3 - 4 Hr Calc Data'!A86</f>
        <v/>
      </c>
      <c r="B80" s="169">
        <f>'2 - 24 Hr Raw Data'!P82</f>
        <v>0</v>
      </c>
      <c r="C80" s="283" t="str">
        <f>'4 - 24 Hr Calc Data'!B86</f>
        <v/>
      </c>
      <c r="D80" s="158" t="e">
        <f ca="1">'3 - 4 Hr Calc Data'!N86</f>
        <v>#DIV/0!</v>
      </c>
      <c r="E80" s="158" t="e">
        <f ca="1">'3 - 4 Hr Calc Data'!K86</f>
        <v>#DIV/0!</v>
      </c>
      <c r="F80" s="158" t="e">
        <f ca="1">'3 - 4 Hr Calc Data'!O86</f>
        <v>#DIV/0!</v>
      </c>
      <c r="G80" s="158" t="e">
        <f ca="1">'3 - 4 Hr Calc Data'!M86</f>
        <v>#DIV/0!</v>
      </c>
      <c r="H80" s="158"/>
      <c r="I80" s="159" t="e">
        <f ca="1">'4 - 24 Hr Calc Data'!N86</f>
        <v>#REF!</v>
      </c>
      <c r="J80" s="159" t="e">
        <f ca="1">'4 - 24 Hr Calc Data'!K86</f>
        <v>#DIV/0!</v>
      </c>
      <c r="K80" s="159" t="e">
        <f ca="1">'4 - 24 Hr Calc Data'!O86</f>
        <v>#REF!</v>
      </c>
      <c r="L80" s="159" t="e">
        <f ca="1">'4 - 24 Hr Calc Data'!M86</f>
        <v>#DIV/0!</v>
      </c>
      <c r="M80" s="160"/>
      <c r="N80" s="159" t="e">
        <f ca="1">'4 - 24 Hr Calc Data'!R86</f>
        <v>#DIV/0!</v>
      </c>
      <c r="O80" s="159" t="e">
        <f ca="1">'4 - 24 Hr Calc Data'!S86</f>
        <v>#DIV/0!</v>
      </c>
      <c r="P80" s="159" t="e">
        <f ca="1">'4 - 24 Hr Calc Data'!T86</f>
        <v>#DIV/0!</v>
      </c>
      <c r="Q80" s="161" t="e">
        <f t="shared" ca="1" si="1"/>
        <v>#DIV/0!</v>
      </c>
    </row>
    <row r="81" spans="1:17" ht="14" x14ac:dyDescent="0.15">
      <c r="A81" s="168" t="str">
        <f>'3 - 4 Hr Calc Data'!A87</f>
        <v/>
      </c>
      <c r="B81" s="169">
        <f>'2 - 24 Hr Raw Data'!P83</f>
        <v>0</v>
      </c>
      <c r="C81" s="283" t="str">
        <f>'4 - 24 Hr Calc Data'!B87</f>
        <v/>
      </c>
      <c r="D81" s="158" t="e">
        <f ca="1">'3 - 4 Hr Calc Data'!N87</f>
        <v>#DIV/0!</v>
      </c>
      <c r="E81" s="158" t="e">
        <f ca="1">'3 - 4 Hr Calc Data'!K87</f>
        <v>#DIV/0!</v>
      </c>
      <c r="F81" s="158" t="e">
        <f ca="1">'3 - 4 Hr Calc Data'!O87</f>
        <v>#DIV/0!</v>
      </c>
      <c r="G81" s="158" t="e">
        <f ca="1">'3 - 4 Hr Calc Data'!M87</f>
        <v>#DIV/0!</v>
      </c>
      <c r="H81" s="158"/>
      <c r="I81" s="159" t="e">
        <f ca="1">'4 - 24 Hr Calc Data'!N87</f>
        <v>#REF!</v>
      </c>
      <c r="J81" s="159" t="e">
        <f ca="1">'4 - 24 Hr Calc Data'!K87</f>
        <v>#DIV/0!</v>
      </c>
      <c r="K81" s="159" t="e">
        <f ca="1">'4 - 24 Hr Calc Data'!O87</f>
        <v>#REF!</v>
      </c>
      <c r="L81" s="159" t="e">
        <f ca="1">'4 - 24 Hr Calc Data'!M87</f>
        <v>#DIV/0!</v>
      </c>
      <c r="M81" s="160"/>
      <c r="N81" s="159" t="e">
        <f ca="1">'4 - 24 Hr Calc Data'!R87</f>
        <v>#DIV/0!</v>
      </c>
      <c r="O81" s="159" t="e">
        <f ca="1">'4 - 24 Hr Calc Data'!S87</f>
        <v>#DIV/0!</v>
      </c>
      <c r="P81" s="159" t="e">
        <f ca="1">'4 - 24 Hr Calc Data'!T87</f>
        <v>#DIV/0!</v>
      </c>
      <c r="Q81" s="161" t="e">
        <f t="shared" ca="1" si="1"/>
        <v>#DIV/0!</v>
      </c>
    </row>
    <row r="82" spans="1:17" ht="14" x14ac:dyDescent="0.15">
      <c r="A82" s="168" t="str">
        <f>'3 - 4 Hr Calc Data'!A88</f>
        <v/>
      </c>
      <c r="B82" s="169">
        <f>'2 - 24 Hr Raw Data'!P84</f>
        <v>0</v>
      </c>
      <c r="C82" s="283" t="str">
        <f>'4 - 24 Hr Calc Data'!B88</f>
        <v/>
      </c>
      <c r="D82" s="158" t="e">
        <f ca="1">'3 - 4 Hr Calc Data'!N88</f>
        <v>#DIV/0!</v>
      </c>
      <c r="E82" s="158" t="e">
        <f ca="1">'3 - 4 Hr Calc Data'!K88</f>
        <v>#DIV/0!</v>
      </c>
      <c r="F82" s="158" t="e">
        <f ca="1">'3 - 4 Hr Calc Data'!O88</f>
        <v>#DIV/0!</v>
      </c>
      <c r="G82" s="158" t="e">
        <f ca="1">'3 - 4 Hr Calc Data'!M88</f>
        <v>#DIV/0!</v>
      </c>
      <c r="H82" s="158"/>
      <c r="I82" s="159" t="e">
        <f ca="1">'4 - 24 Hr Calc Data'!N88</f>
        <v>#REF!</v>
      </c>
      <c r="J82" s="159" t="e">
        <f ca="1">'4 - 24 Hr Calc Data'!K88</f>
        <v>#DIV/0!</v>
      </c>
      <c r="K82" s="159" t="e">
        <f ca="1">'4 - 24 Hr Calc Data'!O88</f>
        <v>#REF!</v>
      </c>
      <c r="L82" s="159" t="e">
        <f ca="1">'4 - 24 Hr Calc Data'!M88</f>
        <v>#DIV/0!</v>
      </c>
      <c r="M82" s="160"/>
      <c r="N82" s="159" t="e">
        <f ca="1">'4 - 24 Hr Calc Data'!R88</f>
        <v>#DIV/0!</v>
      </c>
      <c r="O82" s="159" t="e">
        <f ca="1">'4 - 24 Hr Calc Data'!S88</f>
        <v>#DIV/0!</v>
      </c>
      <c r="P82" s="159" t="e">
        <f ca="1">'4 - 24 Hr Calc Data'!T88</f>
        <v>#DIV/0!</v>
      </c>
      <c r="Q82" s="161" t="e">
        <f t="shared" ca="1" si="1"/>
        <v>#DIV/0!</v>
      </c>
    </row>
    <row r="83" spans="1:17" ht="14" x14ac:dyDescent="0.15">
      <c r="A83" s="168" t="str">
        <f>'3 - 4 Hr Calc Data'!A89</f>
        <v/>
      </c>
      <c r="B83" s="169">
        <f>'2 - 24 Hr Raw Data'!P85</f>
        <v>0</v>
      </c>
      <c r="C83" s="283" t="str">
        <f>'4 - 24 Hr Calc Data'!B89</f>
        <v/>
      </c>
      <c r="D83" s="158" t="e">
        <f ca="1">'3 - 4 Hr Calc Data'!N89</f>
        <v>#DIV/0!</v>
      </c>
      <c r="E83" s="158" t="e">
        <f ca="1">'3 - 4 Hr Calc Data'!K89</f>
        <v>#DIV/0!</v>
      </c>
      <c r="F83" s="158" t="e">
        <f ca="1">'3 - 4 Hr Calc Data'!O89</f>
        <v>#DIV/0!</v>
      </c>
      <c r="G83" s="158" t="e">
        <f ca="1">'3 - 4 Hr Calc Data'!M89</f>
        <v>#DIV/0!</v>
      </c>
      <c r="H83" s="158"/>
      <c r="I83" s="159" t="e">
        <f ca="1">'4 - 24 Hr Calc Data'!N89</f>
        <v>#REF!</v>
      </c>
      <c r="J83" s="159" t="e">
        <f ca="1">'4 - 24 Hr Calc Data'!K89</f>
        <v>#DIV/0!</v>
      </c>
      <c r="K83" s="159" t="e">
        <f ca="1">'4 - 24 Hr Calc Data'!O89</f>
        <v>#REF!</v>
      </c>
      <c r="L83" s="159" t="e">
        <f ca="1">'4 - 24 Hr Calc Data'!M89</f>
        <v>#DIV/0!</v>
      </c>
      <c r="M83" s="160"/>
      <c r="N83" s="159" t="e">
        <f ca="1">'4 - 24 Hr Calc Data'!R89</f>
        <v>#DIV/0!</v>
      </c>
      <c r="O83" s="159" t="e">
        <f ca="1">'4 - 24 Hr Calc Data'!S89</f>
        <v>#DIV/0!</v>
      </c>
      <c r="P83" s="159" t="e">
        <f ca="1">'4 - 24 Hr Calc Data'!T89</f>
        <v>#DIV/0!</v>
      </c>
      <c r="Q83" s="161" t="e">
        <f t="shared" ca="1" si="1"/>
        <v>#DIV/0!</v>
      </c>
    </row>
    <row r="84" spans="1:17" ht="14" x14ac:dyDescent="0.15">
      <c r="A84" s="168" t="str">
        <f>'3 - 4 Hr Calc Data'!A90</f>
        <v/>
      </c>
      <c r="B84" s="169">
        <f>'2 - 24 Hr Raw Data'!P86</f>
        <v>0</v>
      </c>
      <c r="C84" s="283" t="str">
        <f>'4 - 24 Hr Calc Data'!B90</f>
        <v/>
      </c>
      <c r="D84" s="158" t="e">
        <f ca="1">'3 - 4 Hr Calc Data'!N90</f>
        <v>#DIV/0!</v>
      </c>
      <c r="E84" s="158" t="e">
        <f ca="1">'3 - 4 Hr Calc Data'!K90</f>
        <v>#DIV/0!</v>
      </c>
      <c r="F84" s="158" t="e">
        <f ca="1">'3 - 4 Hr Calc Data'!O90</f>
        <v>#DIV/0!</v>
      </c>
      <c r="G84" s="158" t="e">
        <f ca="1">'3 - 4 Hr Calc Data'!M90</f>
        <v>#DIV/0!</v>
      </c>
      <c r="H84" s="158"/>
      <c r="I84" s="159" t="e">
        <f ca="1">'4 - 24 Hr Calc Data'!N90</f>
        <v>#REF!</v>
      </c>
      <c r="J84" s="159" t="e">
        <f ca="1">'4 - 24 Hr Calc Data'!K90</f>
        <v>#DIV/0!</v>
      </c>
      <c r="K84" s="159" t="e">
        <f ca="1">'4 - 24 Hr Calc Data'!O90</f>
        <v>#REF!</v>
      </c>
      <c r="L84" s="159" t="e">
        <f ca="1">'4 - 24 Hr Calc Data'!M90</f>
        <v>#DIV/0!</v>
      </c>
      <c r="M84" s="160"/>
      <c r="N84" s="159" t="e">
        <f ca="1">'4 - 24 Hr Calc Data'!R90</f>
        <v>#DIV/0!</v>
      </c>
      <c r="O84" s="159" t="e">
        <f ca="1">'4 - 24 Hr Calc Data'!S90</f>
        <v>#DIV/0!</v>
      </c>
      <c r="P84" s="159" t="e">
        <f ca="1">'4 - 24 Hr Calc Data'!T90</f>
        <v>#DIV/0!</v>
      </c>
      <c r="Q84" s="161" t="e">
        <f t="shared" ca="1" si="1"/>
        <v>#DIV/0!</v>
      </c>
    </row>
    <row r="85" spans="1:17" ht="14" x14ac:dyDescent="0.15">
      <c r="A85" s="168" t="str">
        <f>'3 - 4 Hr Calc Data'!A91</f>
        <v/>
      </c>
      <c r="B85" s="169">
        <f>'2 - 24 Hr Raw Data'!P87</f>
        <v>0</v>
      </c>
      <c r="C85" s="283" t="str">
        <f>'4 - 24 Hr Calc Data'!B91</f>
        <v/>
      </c>
      <c r="D85" s="158" t="e">
        <f ca="1">'3 - 4 Hr Calc Data'!N91</f>
        <v>#DIV/0!</v>
      </c>
      <c r="E85" s="158" t="e">
        <f ca="1">'3 - 4 Hr Calc Data'!K91</f>
        <v>#DIV/0!</v>
      </c>
      <c r="F85" s="158" t="e">
        <f ca="1">'3 - 4 Hr Calc Data'!O91</f>
        <v>#DIV/0!</v>
      </c>
      <c r="G85" s="158" t="e">
        <f ca="1">'3 - 4 Hr Calc Data'!M91</f>
        <v>#DIV/0!</v>
      </c>
      <c r="H85" s="158"/>
      <c r="I85" s="159" t="e">
        <f ca="1">'4 - 24 Hr Calc Data'!N91</f>
        <v>#REF!</v>
      </c>
      <c r="J85" s="159" t="e">
        <f ca="1">'4 - 24 Hr Calc Data'!K91</f>
        <v>#DIV/0!</v>
      </c>
      <c r="K85" s="159" t="e">
        <f ca="1">'4 - 24 Hr Calc Data'!O91</f>
        <v>#REF!</v>
      </c>
      <c r="L85" s="159" t="e">
        <f ca="1">'4 - 24 Hr Calc Data'!M91</f>
        <v>#DIV/0!</v>
      </c>
      <c r="M85" s="160"/>
      <c r="N85" s="159" t="e">
        <f ca="1">'4 - 24 Hr Calc Data'!R91</f>
        <v>#DIV/0!</v>
      </c>
      <c r="O85" s="159" t="e">
        <f ca="1">'4 - 24 Hr Calc Data'!S91</f>
        <v>#DIV/0!</v>
      </c>
      <c r="P85" s="159" t="e">
        <f ca="1">'4 - 24 Hr Calc Data'!T91</f>
        <v>#DIV/0!</v>
      </c>
      <c r="Q85" s="161" t="e">
        <f t="shared" ca="1" si="1"/>
        <v>#DIV/0!</v>
      </c>
    </row>
    <row r="86" spans="1:17" ht="14" x14ac:dyDescent="0.15">
      <c r="A86" s="168" t="str">
        <f>'3 - 4 Hr Calc Data'!A92</f>
        <v/>
      </c>
      <c r="B86" s="169">
        <f>'2 - 24 Hr Raw Data'!P88</f>
        <v>0</v>
      </c>
      <c r="C86" s="283" t="str">
        <f>'4 - 24 Hr Calc Data'!B92</f>
        <v/>
      </c>
      <c r="D86" s="158" t="e">
        <f ca="1">'3 - 4 Hr Calc Data'!N92</f>
        <v>#DIV/0!</v>
      </c>
      <c r="E86" s="158" t="e">
        <f ca="1">'3 - 4 Hr Calc Data'!K92</f>
        <v>#DIV/0!</v>
      </c>
      <c r="F86" s="158" t="e">
        <f ca="1">'3 - 4 Hr Calc Data'!O92</f>
        <v>#DIV/0!</v>
      </c>
      <c r="G86" s="158" t="e">
        <f ca="1">'3 - 4 Hr Calc Data'!M92</f>
        <v>#DIV/0!</v>
      </c>
      <c r="H86" s="158"/>
      <c r="I86" s="159" t="e">
        <f ca="1">'4 - 24 Hr Calc Data'!N92</f>
        <v>#REF!</v>
      </c>
      <c r="J86" s="159" t="e">
        <f ca="1">'4 - 24 Hr Calc Data'!K92</f>
        <v>#DIV/0!</v>
      </c>
      <c r="K86" s="159" t="e">
        <f ca="1">'4 - 24 Hr Calc Data'!O92</f>
        <v>#REF!</v>
      </c>
      <c r="L86" s="159" t="e">
        <f ca="1">'4 - 24 Hr Calc Data'!M92</f>
        <v>#DIV/0!</v>
      </c>
      <c r="M86" s="160"/>
      <c r="N86" s="159" t="e">
        <f ca="1">'4 - 24 Hr Calc Data'!R92</f>
        <v>#DIV/0!</v>
      </c>
      <c r="O86" s="159" t="e">
        <f ca="1">'4 - 24 Hr Calc Data'!S92</f>
        <v>#DIV/0!</v>
      </c>
      <c r="P86" s="159" t="e">
        <f ca="1">'4 - 24 Hr Calc Data'!T92</f>
        <v>#DIV/0!</v>
      </c>
      <c r="Q86" s="161" t="e">
        <f t="shared" ca="1" si="1"/>
        <v>#DIV/0!</v>
      </c>
    </row>
    <row r="87" spans="1:17" ht="14" x14ac:dyDescent="0.15">
      <c r="A87" s="168" t="str">
        <f>'3 - 4 Hr Calc Data'!A93</f>
        <v/>
      </c>
      <c r="B87" s="169">
        <f>'2 - 24 Hr Raw Data'!P89</f>
        <v>0</v>
      </c>
      <c r="C87" s="283" t="str">
        <f>'4 - 24 Hr Calc Data'!B93</f>
        <v/>
      </c>
      <c r="D87" s="158" t="e">
        <f ca="1">'3 - 4 Hr Calc Data'!N93</f>
        <v>#DIV/0!</v>
      </c>
      <c r="E87" s="158" t="e">
        <f ca="1">'3 - 4 Hr Calc Data'!K93</f>
        <v>#DIV/0!</v>
      </c>
      <c r="F87" s="158" t="e">
        <f ca="1">'3 - 4 Hr Calc Data'!O93</f>
        <v>#DIV/0!</v>
      </c>
      <c r="G87" s="158" t="e">
        <f ca="1">'3 - 4 Hr Calc Data'!M93</f>
        <v>#DIV/0!</v>
      </c>
      <c r="H87" s="158"/>
      <c r="I87" s="159" t="e">
        <f ca="1">'4 - 24 Hr Calc Data'!N93</f>
        <v>#REF!</v>
      </c>
      <c r="J87" s="159" t="e">
        <f ca="1">'4 - 24 Hr Calc Data'!K93</f>
        <v>#DIV/0!</v>
      </c>
      <c r="K87" s="159" t="e">
        <f ca="1">'4 - 24 Hr Calc Data'!O93</f>
        <v>#REF!</v>
      </c>
      <c r="L87" s="159" t="e">
        <f ca="1">'4 - 24 Hr Calc Data'!M93</f>
        <v>#DIV/0!</v>
      </c>
      <c r="M87" s="160"/>
      <c r="N87" s="159" t="e">
        <f ca="1">'4 - 24 Hr Calc Data'!R93</f>
        <v>#DIV/0!</v>
      </c>
      <c r="O87" s="159" t="e">
        <f ca="1">'4 - 24 Hr Calc Data'!S93</f>
        <v>#DIV/0!</v>
      </c>
      <c r="P87" s="159" t="e">
        <f ca="1">'4 - 24 Hr Calc Data'!T93</f>
        <v>#DIV/0!</v>
      </c>
      <c r="Q87" s="161" t="e">
        <f t="shared" ca="1" si="1"/>
        <v>#DIV/0!</v>
      </c>
    </row>
    <row r="88" spans="1:17" ht="14" x14ac:dyDescent="0.15">
      <c r="A88" s="168" t="str">
        <f>'3 - 4 Hr Calc Data'!A94</f>
        <v/>
      </c>
      <c r="B88" s="169">
        <f>'2 - 24 Hr Raw Data'!P90</f>
        <v>0</v>
      </c>
      <c r="C88" s="283" t="str">
        <f>'4 - 24 Hr Calc Data'!B94</f>
        <v/>
      </c>
      <c r="D88" s="158" t="e">
        <f ca="1">'3 - 4 Hr Calc Data'!N94</f>
        <v>#DIV/0!</v>
      </c>
      <c r="E88" s="158" t="e">
        <f ca="1">'3 - 4 Hr Calc Data'!K94</f>
        <v>#DIV/0!</v>
      </c>
      <c r="F88" s="158" t="e">
        <f ca="1">'3 - 4 Hr Calc Data'!O94</f>
        <v>#DIV/0!</v>
      </c>
      <c r="G88" s="158" t="e">
        <f ca="1">'3 - 4 Hr Calc Data'!M94</f>
        <v>#DIV/0!</v>
      </c>
      <c r="H88" s="158"/>
      <c r="I88" s="159" t="e">
        <f ca="1">'4 - 24 Hr Calc Data'!N94</f>
        <v>#REF!</v>
      </c>
      <c r="J88" s="159" t="e">
        <f ca="1">'4 - 24 Hr Calc Data'!K94</f>
        <v>#DIV/0!</v>
      </c>
      <c r="K88" s="159" t="e">
        <f ca="1">'4 - 24 Hr Calc Data'!O94</f>
        <v>#REF!</v>
      </c>
      <c r="L88" s="159" t="e">
        <f ca="1">'4 - 24 Hr Calc Data'!M94</f>
        <v>#DIV/0!</v>
      </c>
      <c r="M88" s="160"/>
      <c r="N88" s="159" t="e">
        <f ca="1">'4 - 24 Hr Calc Data'!R94</f>
        <v>#DIV/0!</v>
      </c>
      <c r="O88" s="159" t="e">
        <f ca="1">'4 - 24 Hr Calc Data'!S94</f>
        <v>#DIV/0!</v>
      </c>
      <c r="P88" s="159" t="e">
        <f ca="1">'4 - 24 Hr Calc Data'!T94</f>
        <v>#DIV/0!</v>
      </c>
      <c r="Q88" s="161" t="e">
        <f t="shared" ca="1" si="1"/>
        <v>#DIV/0!</v>
      </c>
    </row>
    <row r="89" spans="1:17" ht="14" x14ac:dyDescent="0.15">
      <c r="A89" s="168" t="str">
        <f>'3 - 4 Hr Calc Data'!A95</f>
        <v/>
      </c>
      <c r="B89" s="169">
        <f>'2 - 24 Hr Raw Data'!P91</f>
        <v>0</v>
      </c>
      <c r="C89" s="283" t="str">
        <f>'4 - 24 Hr Calc Data'!B95</f>
        <v/>
      </c>
      <c r="D89" s="158" t="e">
        <f ca="1">'3 - 4 Hr Calc Data'!N95</f>
        <v>#DIV/0!</v>
      </c>
      <c r="E89" s="158" t="e">
        <f ca="1">'3 - 4 Hr Calc Data'!K95</f>
        <v>#DIV/0!</v>
      </c>
      <c r="F89" s="158" t="e">
        <f ca="1">'3 - 4 Hr Calc Data'!O95</f>
        <v>#DIV/0!</v>
      </c>
      <c r="G89" s="158" t="e">
        <f ca="1">'3 - 4 Hr Calc Data'!M95</f>
        <v>#DIV/0!</v>
      </c>
      <c r="H89" s="158"/>
      <c r="I89" s="159" t="e">
        <f ca="1">'4 - 24 Hr Calc Data'!N95</f>
        <v>#REF!</v>
      </c>
      <c r="J89" s="159" t="e">
        <f ca="1">'4 - 24 Hr Calc Data'!K95</f>
        <v>#DIV/0!</v>
      </c>
      <c r="K89" s="159" t="e">
        <f ca="1">'4 - 24 Hr Calc Data'!O95</f>
        <v>#REF!</v>
      </c>
      <c r="L89" s="159" t="e">
        <f ca="1">'4 - 24 Hr Calc Data'!M95</f>
        <v>#DIV/0!</v>
      </c>
      <c r="M89" s="160"/>
      <c r="N89" s="159" t="e">
        <f ca="1">'4 - 24 Hr Calc Data'!R95</f>
        <v>#DIV/0!</v>
      </c>
      <c r="O89" s="159" t="e">
        <f ca="1">'4 - 24 Hr Calc Data'!S95</f>
        <v>#DIV/0!</v>
      </c>
      <c r="P89" s="159" t="e">
        <f ca="1">'4 - 24 Hr Calc Data'!T95</f>
        <v>#DIV/0!</v>
      </c>
      <c r="Q89" s="161" t="e">
        <f t="shared" ca="1" si="1"/>
        <v>#DIV/0!</v>
      </c>
    </row>
    <row r="90" spans="1:17" ht="14" x14ac:dyDescent="0.15">
      <c r="A90" s="168" t="str">
        <f>'3 - 4 Hr Calc Data'!A96</f>
        <v/>
      </c>
      <c r="B90" s="169">
        <f>'2 - 24 Hr Raw Data'!P92</f>
        <v>0</v>
      </c>
      <c r="C90" s="283" t="str">
        <f>'4 - 24 Hr Calc Data'!B96</f>
        <v/>
      </c>
      <c r="D90" s="158" t="e">
        <f ca="1">'3 - 4 Hr Calc Data'!N96</f>
        <v>#DIV/0!</v>
      </c>
      <c r="E90" s="158" t="e">
        <f ca="1">'3 - 4 Hr Calc Data'!K96</f>
        <v>#DIV/0!</v>
      </c>
      <c r="F90" s="158" t="e">
        <f ca="1">'3 - 4 Hr Calc Data'!O96</f>
        <v>#DIV/0!</v>
      </c>
      <c r="G90" s="158" t="e">
        <f ca="1">'3 - 4 Hr Calc Data'!M96</f>
        <v>#DIV/0!</v>
      </c>
      <c r="H90" s="158"/>
      <c r="I90" s="159" t="e">
        <f ca="1">'4 - 24 Hr Calc Data'!N96</f>
        <v>#REF!</v>
      </c>
      <c r="J90" s="159" t="e">
        <f ca="1">'4 - 24 Hr Calc Data'!K96</f>
        <v>#DIV/0!</v>
      </c>
      <c r="K90" s="159" t="e">
        <f ca="1">'4 - 24 Hr Calc Data'!O96</f>
        <v>#REF!</v>
      </c>
      <c r="L90" s="159" t="e">
        <f ca="1">'4 - 24 Hr Calc Data'!M96</f>
        <v>#DIV/0!</v>
      </c>
      <c r="M90" s="160"/>
      <c r="N90" s="159" t="e">
        <f ca="1">'4 - 24 Hr Calc Data'!R96</f>
        <v>#DIV/0!</v>
      </c>
      <c r="O90" s="159" t="e">
        <f ca="1">'4 - 24 Hr Calc Data'!S96</f>
        <v>#DIV/0!</v>
      </c>
      <c r="P90" s="159" t="e">
        <f ca="1">'4 - 24 Hr Calc Data'!T96</f>
        <v>#DIV/0!</v>
      </c>
      <c r="Q90" s="161" t="e">
        <f t="shared" ca="1" si="1"/>
        <v>#DIV/0!</v>
      </c>
    </row>
    <row r="91" spans="1:17" ht="14" x14ac:dyDescent="0.15">
      <c r="A91" s="168" t="str">
        <f>'3 - 4 Hr Calc Data'!A97</f>
        <v/>
      </c>
      <c r="B91" s="169">
        <f>'2 - 24 Hr Raw Data'!P93</f>
        <v>0</v>
      </c>
      <c r="C91" s="283" t="str">
        <f>'4 - 24 Hr Calc Data'!B97</f>
        <v/>
      </c>
      <c r="D91" s="158" t="e">
        <f ca="1">'3 - 4 Hr Calc Data'!N97</f>
        <v>#DIV/0!</v>
      </c>
      <c r="E91" s="158" t="e">
        <f ca="1">'3 - 4 Hr Calc Data'!K97</f>
        <v>#DIV/0!</v>
      </c>
      <c r="F91" s="158" t="e">
        <f ca="1">'3 - 4 Hr Calc Data'!O97</f>
        <v>#DIV/0!</v>
      </c>
      <c r="G91" s="158" t="e">
        <f ca="1">'3 - 4 Hr Calc Data'!M97</f>
        <v>#DIV/0!</v>
      </c>
      <c r="H91" s="158"/>
      <c r="I91" s="159" t="e">
        <f ca="1">'4 - 24 Hr Calc Data'!N97</f>
        <v>#REF!</v>
      </c>
      <c r="J91" s="159" t="e">
        <f ca="1">'4 - 24 Hr Calc Data'!K97</f>
        <v>#DIV/0!</v>
      </c>
      <c r="K91" s="159" t="e">
        <f ca="1">'4 - 24 Hr Calc Data'!O97</f>
        <v>#REF!</v>
      </c>
      <c r="L91" s="159" t="e">
        <f ca="1">'4 - 24 Hr Calc Data'!M97</f>
        <v>#DIV/0!</v>
      </c>
      <c r="M91" s="160"/>
      <c r="N91" s="159" t="e">
        <f ca="1">'4 - 24 Hr Calc Data'!R97</f>
        <v>#DIV/0!</v>
      </c>
      <c r="O91" s="159" t="e">
        <f ca="1">'4 - 24 Hr Calc Data'!S97</f>
        <v>#DIV/0!</v>
      </c>
      <c r="P91" s="159" t="e">
        <f ca="1">'4 - 24 Hr Calc Data'!T97</f>
        <v>#DIV/0!</v>
      </c>
      <c r="Q91" s="161" t="e">
        <f t="shared" ca="1" si="1"/>
        <v>#DIV/0!</v>
      </c>
    </row>
    <row r="92" spans="1:17" ht="14" x14ac:dyDescent="0.15">
      <c r="A92" s="168" t="str">
        <f>'3 - 4 Hr Calc Data'!A98</f>
        <v/>
      </c>
      <c r="B92" s="169">
        <f>'2 - 24 Hr Raw Data'!P94</f>
        <v>0</v>
      </c>
      <c r="C92" s="283" t="str">
        <f>'4 - 24 Hr Calc Data'!B98</f>
        <v/>
      </c>
      <c r="D92" s="158" t="e">
        <f ca="1">'3 - 4 Hr Calc Data'!N98</f>
        <v>#DIV/0!</v>
      </c>
      <c r="E92" s="158" t="e">
        <f ca="1">'3 - 4 Hr Calc Data'!K98</f>
        <v>#DIV/0!</v>
      </c>
      <c r="F92" s="158" t="e">
        <f ca="1">'3 - 4 Hr Calc Data'!O98</f>
        <v>#DIV/0!</v>
      </c>
      <c r="G92" s="158" t="e">
        <f ca="1">'3 - 4 Hr Calc Data'!M98</f>
        <v>#DIV/0!</v>
      </c>
      <c r="H92" s="158"/>
      <c r="I92" s="159" t="e">
        <f ca="1">'4 - 24 Hr Calc Data'!N98</f>
        <v>#REF!</v>
      </c>
      <c r="J92" s="159" t="e">
        <f ca="1">'4 - 24 Hr Calc Data'!K98</f>
        <v>#DIV/0!</v>
      </c>
      <c r="K92" s="159" t="e">
        <f ca="1">'4 - 24 Hr Calc Data'!O98</f>
        <v>#REF!</v>
      </c>
      <c r="L92" s="159" t="e">
        <f ca="1">'4 - 24 Hr Calc Data'!M98</f>
        <v>#DIV/0!</v>
      </c>
      <c r="M92" s="160"/>
      <c r="N92" s="159" t="e">
        <f ca="1">'4 - 24 Hr Calc Data'!R98</f>
        <v>#DIV/0!</v>
      </c>
      <c r="O92" s="159" t="e">
        <f ca="1">'4 - 24 Hr Calc Data'!S98</f>
        <v>#DIV/0!</v>
      </c>
      <c r="P92" s="159" t="e">
        <f ca="1">'4 - 24 Hr Calc Data'!T98</f>
        <v>#DIV/0!</v>
      </c>
      <c r="Q92" s="161" t="e">
        <f t="shared" ca="1" si="1"/>
        <v>#DIV/0!</v>
      </c>
    </row>
    <row r="93" spans="1:17" ht="14" x14ac:dyDescent="0.15">
      <c r="A93" s="168" t="str">
        <f>'3 - 4 Hr Calc Data'!A99</f>
        <v/>
      </c>
      <c r="B93" s="169">
        <f>'2 - 24 Hr Raw Data'!P95</f>
        <v>0</v>
      </c>
      <c r="C93" s="283" t="str">
        <f>'4 - 24 Hr Calc Data'!B99</f>
        <v/>
      </c>
      <c r="D93" s="158" t="e">
        <f ca="1">'3 - 4 Hr Calc Data'!N99</f>
        <v>#DIV/0!</v>
      </c>
      <c r="E93" s="158" t="e">
        <f ca="1">'3 - 4 Hr Calc Data'!K99</f>
        <v>#DIV/0!</v>
      </c>
      <c r="F93" s="158" t="e">
        <f ca="1">'3 - 4 Hr Calc Data'!O99</f>
        <v>#DIV/0!</v>
      </c>
      <c r="G93" s="158" t="e">
        <f ca="1">'3 - 4 Hr Calc Data'!M99</f>
        <v>#DIV/0!</v>
      </c>
      <c r="H93" s="158"/>
      <c r="I93" s="159" t="e">
        <f ca="1">'4 - 24 Hr Calc Data'!N99</f>
        <v>#REF!</v>
      </c>
      <c r="J93" s="159" t="e">
        <f ca="1">'4 - 24 Hr Calc Data'!K99</f>
        <v>#DIV/0!</v>
      </c>
      <c r="K93" s="159" t="e">
        <f ca="1">'4 - 24 Hr Calc Data'!O99</f>
        <v>#REF!</v>
      </c>
      <c r="L93" s="159" t="e">
        <f ca="1">'4 - 24 Hr Calc Data'!M99</f>
        <v>#DIV/0!</v>
      </c>
      <c r="M93" s="160"/>
      <c r="N93" s="159" t="e">
        <f ca="1">'4 - 24 Hr Calc Data'!R99</f>
        <v>#DIV/0!</v>
      </c>
      <c r="O93" s="159" t="e">
        <f ca="1">'4 - 24 Hr Calc Data'!S99</f>
        <v>#DIV/0!</v>
      </c>
      <c r="P93" s="159" t="e">
        <f ca="1">'4 - 24 Hr Calc Data'!T99</f>
        <v>#DIV/0!</v>
      </c>
      <c r="Q93" s="161" t="e">
        <f t="shared" ca="1" si="1"/>
        <v>#DIV/0!</v>
      </c>
    </row>
    <row r="94" spans="1:17" ht="14" x14ac:dyDescent="0.15">
      <c r="A94" s="168" t="str">
        <f>'3 - 4 Hr Calc Data'!A100</f>
        <v/>
      </c>
      <c r="B94" s="169">
        <f>'2 - 24 Hr Raw Data'!P96</f>
        <v>0</v>
      </c>
      <c r="C94" s="283" t="str">
        <f>'4 - 24 Hr Calc Data'!B100</f>
        <v/>
      </c>
      <c r="D94" s="158" t="e">
        <f ca="1">'3 - 4 Hr Calc Data'!N100</f>
        <v>#DIV/0!</v>
      </c>
      <c r="E94" s="158" t="e">
        <f ca="1">'3 - 4 Hr Calc Data'!K100</f>
        <v>#DIV/0!</v>
      </c>
      <c r="F94" s="158" t="e">
        <f ca="1">'3 - 4 Hr Calc Data'!O100</f>
        <v>#DIV/0!</v>
      </c>
      <c r="G94" s="158" t="e">
        <f ca="1">'3 - 4 Hr Calc Data'!M100</f>
        <v>#DIV/0!</v>
      </c>
      <c r="H94" s="158"/>
      <c r="I94" s="159" t="e">
        <f ca="1">'4 - 24 Hr Calc Data'!N100</f>
        <v>#REF!</v>
      </c>
      <c r="J94" s="159" t="e">
        <f ca="1">'4 - 24 Hr Calc Data'!K100</f>
        <v>#DIV/0!</v>
      </c>
      <c r="K94" s="159" t="e">
        <f ca="1">'4 - 24 Hr Calc Data'!O100</f>
        <v>#REF!</v>
      </c>
      <c r="L94" s="159" t="e">
        <f ca="1">'4 - 24 Hr Calc Data'!M100</f>
        <v>#DIV/0!</v>
      </c>
      <c r="M94" s="160"/>
      <c r="N94" s="159" t="e">
        <f ca="1">'4 - 24 Hr Calc Data'!R100</f>
        <v>#DIV/0!</v>
      </c>
      <c r="O94" s="159" t="e">
        <f ca="1">'4 - 24 Hr Calc Data'!S100</f>
        <v>#DIV/0!</v>
      </c>
      <c r="P94" s="159" t="e">
        <f ca="1">'4 - 24 Hr Calc Data'!T100</f>
        <v>#DIV/0!</v>
      </c>
      <c r="Q94" s="161" t="e">
        <f t="shared" ca="1" si="1"/>
        <v>#DIV/0!</v>
      </c>
    </row>
    <row r="95" spans="1:17" ht="14" x14ac:dyDescent="0.15">
      <c r="A95" s="168" t="str">
        <f>'3 - 4 Hr Calc Data'!A101</f>
        <v/>
      </c>
      <c r="B95" s="169">
        <f>'2 - 24 Hr Raw Data'!P97</f>
        <v>0</v>
      </c>
      <c r="C95" s="283" t="str">
        <f>'4 - 24 Hr Calc Data'!B101</f>
        <v/>
      </c>
      <c r="D95" s="158" t="e">
        <f ca="1">'3 - 4 Hr Calc Data'!N101</f>
        <v>#DIV/0!</v>
      </c>
      <c r="E95" s="158" t="e">
        <f ca="1">'3 - 4 Hr Calc Data'!K101</f>
        <v>#DIV/0!</v>
      </c>
      <c r="F95" s="158" t="e">
        <f ca="1">'3 - 4 Hr Calc Data'!O101</f>
        <v>#DIV/0!</v>
      </c>
      <c r="G95" s="158" t="e">
        <f ca="1">'3 - 4 Hr Calc Data'!M101</f>
        <v>#DIV/0!</v>
      </c>
      <c r="H95" s="158"/>
      <c r="I95" s="159" t="e">
        <f ca="1">'4 - 24 Hr Calc Data'!N101</f>
        <v>#REF!</v>
      </c>
      <c r="J95" s="159" t="e">
        <f ca="1">'4 - 24 Hr Calc Data'!K101</f>
        <v>#DIV/0!</v>
      </c>
      <c r="K95" s="159" t="e">
        <f ca="1">'4 - 24 Hr Calc Data'!O101</f>
        <v>#REF!</v>
      </c>
      <c r="L95" s="159" t="e">
        <f ca="1">'4 - 24 Hr Calc Data'!M101</f>
        <v>#DIV/0!</v>
      </c>
      <c r="M95" s="160"/>
      <c r="N95" s="159" t="e">
        <f ca="1">'4 - 24 Hr Calc Data'!R101</f>
        <v>#DIV/0!</v>
      </c>
      <c r="O95" s="159" t="e">
        <f ca="1">'4 - 24 Hr Calc Data'!S101</f>
        <v>#DIV/0!</v>
      </c>
      <c r="P95" s="159" t="e">
        <f ca="1">'4 - 24 Hr Calc Data'!T101</f>
        <v>#DIV/0!</v>
      </c>
      <c r="Q95" s="161" t="e">
        <f t="shared" ca="1" si="1"/>
        <v>#DIV/0!</v>
      </c>
    </row>
    <row r="96" spans="1:17" ht="14" x14ac:dyDescent="0.15">
      <c r="A96" s="168" t="str">
        <f>'3 - 4 Hr Calc Data'!A102</f>
        <v/>
      </c>
      <c r="B96" s="169">
        <f>'2 - 24 Hr Raw Data'!P98</f>
        <v>0</v>
      </c>
      <c r="C96" s="283" t="str">
        <f>'4 - 24 Hr Calc Data'!B102</f>
        <v/>
      </c>
      <c r="D96" s="158" t="e">
        <f ca="1">'3 - 4 Hr Calc Data'!N102</f>
        <v>#DIV/0!</v>
      </c>
      <c r="E96" s="158" t="e">
        <f ca="1">'3 - 4 Hr Calc Data'!K102</f>
        <v>#DIV/0!</v>
      </c>
      <c r="F96" s="158" t="e">
        <f ca="1">'3 - 4 Hr Calc Data'!O102</f>
        <v>#DIV/0!</v>
      </c>
      <c r="G96" s="158" t="e">
        <f ca="1">'3 - 4 Hr Calc Data'!M102</f>
        <v>#DIV/0!</v>
      </c>
      <c r="H96" s="158"/>
      <c r="I96" s="159" t="e">
        <f ca="1">'4 - 24 Hr Calc Data'!N102</f>
        <v>#REF!</v>
      </c>
      <c r="J96" s="159" t="e">
        <f ca="1">'4 - 24 Hr Calc Data'!K102</f>
        <v>#DIV/0!</v>
      </c>
      <c r="K96" s="159" t="e">
        <f ca="1">'4 - 24 Hr Calc Data'!O102</f>
        <v>#REF!</v>
      </c>
      <c r="L96" s="159" t="e">
        <f ca="1">'4 - 24 Hr Calc Data'!M102</f>
        <v>#DIV/0!</v>
      </c>
      <c r="M96" s="160"/>
      <c r="N96" s="159" t="e">
        <f ca="1">'4 - 24 Hr Calc Data'!R102</f>
        <v>#DIV/0!</v>
      </c>
      <c r="O96" s="159" t="e">
        <f ca="1">'4 - 24 Hr Calc Data'!S102</f>
        <v>#DIV/0!</v>
      </c>
      <c r="P96" s="159" t="e">
        <f ca="1">'4 - 24 Hr Calc Data'!T102</f>
        <v>#DIV/0!</v>
      </c>
      <c r="Q96" s="161" t="e">
        <f t="shared" ca="1" si="1"/>
        <v>#DIV/0!</v>
      </c>
    </row>
    <row r="97" spans="1:17" ht="14" x14ac:dyDescent="0.15">
      <c r="A97" s="168" t="str">
        <f>'3 - 4 Hr Calc Data'!A103</f>
        <v/>
      </c>
      <c r="B97" s="169">
        <f>'2 - 24 Hr Raw Data'!P99</f>
        <v>0</v>
      </c>
      <c r="C97" s="283" t="str">
        <f>'4 - 24 Hr Calc Data'!B103</f>
        <v/>
      </c>
      <c r="D97" s="158" t="e">
        <f ca="1">'3 - 4 Hr Calc Data'!N103</f>
        <v>#DIV/0!</v>
      </c>
      <c r="E97" s="158" t="e">
        <f ca="1">'3 - 4 Hr Calc Data'!K103</f>
        <v>#DIV/0!</v>
      </c>
      <c r="F97" s="158" t="e">
        <f ca="1">'3 - 4 Hr Calc Data'!O103</f>
        <v>#DIV/0!</v>
      </c>
      <c r="G97" s="158" t="e">
        <f ca="1">'3 - 4 Hr Calc Data'!M103</f>
        <v>#DIV/0!</v>
      </c>
      <c r="H97" s="158"/>
      <c r="I97" s="159" t="e">
        <f ca="1">'4 - 24 Hr Calc Data'!N103</f>
        <v>#REF!</v>
      </c>
      <c r="J97" s="159" t="e">
        <f ca="1">'4 - 24 Hr Calc Data'!K103</f>
        <v>#DIV/0!</v>
      </c>
      <c r="K97" s="159" t="e">
        <f ca="1">'4 - 24 Hr Calc Data'!O103</f>
        <v>#REF!</v>
      </c>
      <c r="L97" s="159" t="e">
        <f ca="1">'4 - 24 Hr Calc Data'!M103</f>
        <v>#DIV/0!</v>
      </c>
      <c r="M97" s="160"/>
      <c r="N97" s="159" t="e">
        <f ca="1">'4 - 24 Hr Calc Data'!R103</f>
        <v>#DIV/0!</v>
      </c>
      <c r="O97" s="159" t="e">
        <f ca="1">'4 - 24 Hr Calc Data'!S103</f>
        <v>#DIV/0!</v>
      </c>
      <c r="P97" s="159" t="e">
        <f ca="1">'4 - 24 Hr Calc Data'!T103</f>
        <v>#DIV/0!</v>
      </c>
      <c r="Q97" s="161" t="e">
        <f t="shared" ca="1" si="1"/>
        <v>#DIV/0!</v>
      </c>
    </row>
    <row r="98" spans="1:17" ht="14" x14ac:dyDescent="0.15">
      <c r="A98" s="168" t="str">
        <f>'3 - 4 Hr Calc Data'!A104</f>
        <v/>
      </c>
      <c r="B98" s="169">
        <f>'2 - 24 Hr Raw Data'!P100</f>
        <v>0</v>
      </c>
      <c r="C98" s="283" t="str">
        <f>'4 - 24 Hr Calc Data'!B104</f>
        <v/>
      </c>
      <c r="D98" s="158" t="e">
        <f ca="1">'3 - 4 Hr Calc Data'!N104</f>
        <v>#DIV/0!</v>
      </c>
      <c r="E98" s="158" t="e">
        <f ca="1">'3 - 4 Hr Calc Data'!K104</f>
        <v>#DIV/0!</v>
      </c>
      <c r="F98" s="158" t="e">
        <f ca="1">'3 - 4 Hr Calc Data'!O104</f>
        <v>#DIV/0!</v>
      </c>
      <c r="G98" s="158" t="e">
        <f ca="1">'3 - 4 Hr Calc Data'!M104</f>
        <v>#DIV/0!</v>
      </c>
      <c r="H98" s="158"/>
      <c r="I98" s="159" t="e">
        <f ca="1">'4 - 24 Hr Calc Data'!N104</f>
        <v>#REF!</v>
      </c>
      <c r="J98" s="159" t="e">
        <f ca="1">'4 - 24 Hr Calc Data'!K104</f>
        <v>#DIV/0!</v>
      </c>
      <c r="K98" s="159" t="e">
        <f ca="1">'4 - 24 Hr Calc Data'!O104</f>
        <v>#REF!</v>
      </c>
      <c r="L98" s="159" t="e">
        <f ca="1">'4 - 24 Hr Calc Data'!M104</f>
        <v>#DIV/0!</v>
      </c>
      <c r="M98" s="160"/>
      <c r="N98" s="159" t="e">
        <f ca="1">'4 - 24 Hr Calc Data'!R104</f>
        <v>#DIV/0!</v>
      </c>
      <c r="O98" s="159" t="e">
        <f ca="1">'4 - 24 Hr Calc Data'!S104</f>
        <v>#DIV/0!</v>
      </c>
      <c r="P98" s="159" t="e">
        <f ca="1">'4 - 24 Hr Calc Data'!T104</f>
        <v>#DIV/0!</v>
      </c>
      <c r="Q98" s="161" t="e">
        <f t="shared" ca="1" si="1"/>
        <v>#DIV/0!</v>
      </c>
    </row>
    <row r="99" spans="1:17" ht="14" x14ac:dyDescent="0.15">
      <c r="A99" s="168" t="str">
        <f>'3 - 4 Hr Calc Data'!A105</f>
        <v/>
      </c>
      <c r="B99" s="169">
        <f>'2 - 24 Hr Raw Data'!P101</f>
        <v>0</v>
      </c>
      <c r="C99" s="283" t="str">
        <f>'4 - 24 Hr Calc Data'!B105</f>
        <v/>
      </c>
      <c r="D99" s="158" t="e">
        <f ca="1">'3 - 4 Hr Calc Data'!N105</f>
        <v>#DIV/0!</v>
      </c>
      <c r="E99" s="158" t="e">
        <f ca="1">'3 - 4 Hr Calc Data'!K105</f>
        <v>#DIV/0!</v>
      </c>
      <c r="F99" s="158" t="e">
        <f ca="1">'3 - 4 Hr Calc Data'!O105</f>
        <v>#DIV/0!</v>
      </c>
      <c r="G99" s="158" t="e">
        <f ca="1">'3 - 4 Hr Calc Data'!M105</f>
        <v>#DIV/0!</v>
      </c>
      <c r="H99" s="158"/>
      <c r="I99" s="159" t="e">
        <f ca="1">'4 - 24 Hr Calc Data'!N105</f>
        <v>#REF!</v>
      </c>
      <c r="J99" s="159" t="e">
        <f ca="1">'4 - 24 Hr Calc Data'!K105</f>
        <v>#DIV/0!</v>
      </c>
      <c r="K99" s="159" t="e">
        <f ca="1">'4 - 24 Hr Calc Data'!O105</f>
        <v>#REF!</v>
      </c>
      <c r="L99" s="159" t="e">
        <f ca="1">'4 - 24 Hr Calc Data'!M105</f>
        <v>#DIV/0!</v>
      </c>
      <c r="M99" s="160"/>
      <c r="N99" s="159" t="e">
        <f ca="1">'4 - 24 Hr Calc Data'!R105</f>
        <v>#DIV/0!</v>
      </c>
      <c r="O99" s="159" t="e">
        <f ca="1">'4 - 24 Hr Calc Data'!S105</f>
        <v>#DIV/0!</v>
      </c>
      <c r="P99" s="159" t="e">
        <f ca="1">'4 - 24 Hr Calc Data'!T105</f>
        <v>#DIV/0!</v>
      </c>
      <c r="Q99" s="161" t="e">
        <f t="shared" ca="1" si="1"/>
        <v>#DIV/0!</v>
      </c>
    </row>
    <row r="100" spans="1:17" ht="14" x14ac:dyDescent="0.15">
      <c r="A100" s="168" t="str">
        <f>'3 - 4 Hr Calc Data'!A106</f>
        <v/>
      </c>
      <c r="B100" s="169">
        <f>'2 - 24 Hr Raw Data'!P102</f>
        <v>0</v>
      </c>
      <c r="C100" s="283" t="str">
        <f>'4 - 24 Hr Calc Data'!B106</f>
        <v/>
      </c>
      <c r="D100" s="158" t="e">
        <f ca="1">'3 - 4 Hr Calc Data'!N106</f>
        <v>#DIV/0!</v>
      </c>
      <c r="E100" s="158" t="e">
        <f ca="1">'3 - 4 Hr Calc Data'!K106</f>
        <v>#DIV/0!</v>
      </c>
      <c r="F100" s="158" t="e">
        <f ca="1">'3 - 4 Hr Calc Data'!O106</f>
        <v>#DIV/0!</v>
      </c>
      <c r="G100" s="158" t="e">
        <f ca="1">'3 - 4 Hr Calc Data'!M106</f>
        <v>#DIV/0!</v>
      </c>
      <c r="H100" s="158"/>
      <c r="I100" s="159" t="e">
        <f ca="1">'4 - 24 Hr Calc Data'!N106</f>
        <v>#REF!</v>
      </c>
      <c r="J100" s="159" t="e">
        <f ca="1">'4 - 24 Hr Calc Data'!K106</f>
        <v>#DIV/0!</v>
      </c>
      <c r="K100" s="159" t="e">
        <f ca="1">'4 - 24 Hr Calc Data'!O106</f>
        <v>#REF!</v>
      </c>
      <c r="L100" s="159" t="e">
        <f ca="1">'4 - 24 Hr Calc Data'!M106</f>
        <v>#DIV/0!</v>
      </c>
      <c r="M100" s="160"/>
      <c r="N100" s="159" t="e">
        <f ca="1">'4 - 24 Hr Calc Data'!R106</f>
        <v>#DIV/0!</v>
      </c>
      <c r="O100" s="159" t="e">
        <f ca="1">'4 - 24 Hr Calc Data'!S106</f>
        <v>#DIV/0!</v>
      </c>
      <c r="P100" s="159" t="e">
        <f ca="1">'4 - 24 Hr Calc Data'!T106</f>
        <v>#DIV/0!</v>
      </c>
      <c r="Q100" s="161" t="e">
        <f t="shared" ca="1" si="1"/>
        <v>#DIV/0!</v>
      </c>
    </row>
    <row r="101" spans="1:17" ht="15" thickBot="1" x14ac:dyDescent="0.2">
      <c r="A101" s="170" t="str">
        <f>'3 - 4 Hr Calc Data'!A107</f>
        <v/>
      </c>
      <c r="B101" s="171">
        <f>'2 - 24 Hr Raw Data'!P103</f>
        <v>0</v>
      </c>
      <c r="C101" s="284" t="str">
        <f>'4 - 24 Hr Calc Data'!B107</f>
        <v/>
      </c>
      <c r="D101" s="162" t="e">
        <f ca="1">'3 - 4 Hr Calc Data'!N107</f>
        <v>#DIV/0!</v>
      </c>
      <c r="E101" s="162" t="e">
        <f ca="1">'3 - 4 Hr Calc Data'!K107</f>
        <v>#DIV/0!</v>
      </c>
      <c r="F101" s="162" t="e">
        <f ca="1">'3 - 4 Hr Calc Data'!O107</f>
        <v>#DIV/0!</v>
      </c>
      <c r="G101" s="162" t="e">
        <f ca="1">'3 - 4 Hr Calc Data'!M107</f>
        <v>#DIV/0!</v>
      </c>
      <c r="H101" s="162"/>
      <c r="I101" s="163" t="e">
        <f ca="1">'4 - 24 Hr Calc Data'!N107</f>
        <v>#REF!</v>
      </c>
      <c r="J101" s="163" t="e">
        <f ca="1">'4 - 24 Hr Calc Data'!K107</f>
        <v>#DIV/0!</v>
      </c>
      <c r="K101" s="163" t="e">
        <f ca="1">'4 - 24 Hr Calc Data'!O107</f>
        <v>#REF!</v>
      </c>
      <c r="L101" s="163" t="e">
        <f ca="1">'4 - 24 Hr Calc Data'!M107</f>
        <v>#DIV/0!</v>
      </c>
      <c r="M101" s="164"/>
      <c r="N101" s="163" t="e">
        <f ca="1">'4 - 24 Hr Calc Data'!R107</f>
        <v>#DIV/0!</v>
      </c>
      <c r="O101" s="163" t="e">
        <f ca="1">'4 - 24 Hr Calc Data'!S107</f>
        <v>#DIV/0!</v>
      </c>
      <c r="P101" s="163" t="e">
        <f ca="1">'4 - 24 Hr Calc Data'!T107</f>
        <v>#DIV/0!</v>
      </c>
      <c r="Q101" s="165" t="e">
        <f t="shared" ca="1" si="1"/>
        <v>#DIV/0!</v>
      </c>
    </row>
    <row r="102" spans="1:17" x14ac:dyDescent="0.15">
      <c r="A102" s="298"/>
      <c r="B102" s="19"/>
      <c r="C102" s="32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1:17" x14ac:dyDescent="0.15">
      <c r="A103" s="298"/>
      <c r="B103" s="41"/>
      <c r="C103" s="32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1:17" s="33" customFormat="1" x14ac:dyDescent="0.15">
      <c r="A104" s="299"/>
      <c r="B104" s="42"/>
      <c r="C104" s="35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</row>
    <row r="105" spans="1:17" s="33" customFormat="1" x14ac:dyDescent="0.15">
      <c r="A105" s="299"/>
      <c r="B105" s="42"/>
      <c r="C105" s="35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</row>
    <row r="106" spans="1:17" x14ac:dyDescent="0.15">
      <c r="A106" s="298"/>
      <c r="B106" s="41"/>
      <c r="C106" s="32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1:17" x14ac:dyDescent="0.15">
      <c r="A107" s="298"/>
      <c r="B107" s="41"/>
      <c r="C107" s="32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1:17" x14ac:dyDescent="0.15">
      <c r="A108" s="298"/>
      <c r="B108" s="41"/>
      <c r="C108" s="3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17" x14ac:dyDescent="0.15">
      <c r="A109" s="298"/>
      <c r="B109" s="41"/>
      <c r="C109" s="32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1:17" x14ac:dyDescent="0.15">
      <c r="A110" s="298"/>
      <c r="B110" s="41"/>
      <c r="C110" s="32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1:17" x14ac:dyDescent="0.15">
      <c r="A111" s="298"/>
      <c r="B111" s="41"/>
      <c r="C111" s="32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1:17" x14ac:dyDescent="0.15">
      <c r="A112" s="298"/>
      <c r="B112" s="41"/>
      <c r="C112" s="32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1:17" s="33" customFormat="1" x14ac:dyDescent="0.15">
      <c r="A113" s="300"/>
      <c r="B113" s="43"/>
      <c r="C113" s="35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</row>
    <row r="114" spans="1:17" x14ac:dyDescent="0.15">
      <c r="C114" s="32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</row>
    <row r="115" spans="1:17" x14ac:dyDescent="0.15">
      <c r="C115" s="32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spans="1:17" x14ac:dyDescent="0.15">
      <c r="C116" s="32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</row>
    <row r="117" spans="1:17" x14ac:dyDescent="0.15">
      <c r="C117" s="32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</row>
    <row r="118" spans="1:17" x14ac:dyDescent="0.15">
      <c r="C118" s="32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</row>
    <row r="119" spans="1:17" x14ac:dyDescent="0.15">
      <c r="C119" s="32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</row>
    <row r="120" spans="1:17" x14ac:dyDescent="0.15">
      <c r="C120" s="32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</row>
    <row r="121" spans="1:17" x14ac:dyDescent="0.15">
      <c r="C121" s="32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spans="1:17" x14ac:dyDescent="0.15">
      <c r="C122" s="32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spans="1:17" s="37" customFormat="1" x14ac:dyDescent="0.15">
      <c r="A123" s="302"/>
      <c r="B123" s="45"/>
      <c r="C123" s="38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17" x14ac:dyDescent="0.15">
      <c r="C124" s="32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</row>
    <row r="125" spans="1:17" x14ac:dyDescent="0.15">
      <c r="C125" s="32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pans="1:17" x14ac:dyDescent="0.15">
      <c r="C126" s="32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pans="1:17" x14ac:dyDescent="0.15">
      <c r="C127" s="32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</row>
    <row r="128" spans="1:17" x14ac:dyDescent="0.15">
      <c r="C128" s="32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</row>
    <row r="129" spans="3:17" x14ac:dyDescent="0.15">
      <c r="C129" s="32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pans="3:17" x14ac:dyDescent="0.15">
      <c r="C130" s="32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</row>
    <row r="131" spans="3:17" x14ac:dyDescent="0.15">
      <c r="C131" s="32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</row>
    <row r="132" spans="3:17" x14ac:dyDescent="0.15">
      <c r="C132" s="32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spans="3:17" x14ac:dyDescent="0.15">
      <c r="C133" s="32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</row>
    <row r="134" spans="3:17" x14ac:dyDescent="0.15">
      <c r="C134" s="32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</row>
    <row r="135" spans="3:17" x14ac:dyDescent="0.15">
      <c r="C135" s="32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</row>
    <row r="136" spans="3:17" x14ac:dyDescent="0.15">
      <c r="C136" s="32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spans="3:17" x14ac:dyDescent="0.15">
      <c r="C137" s="32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</row>
    <row r="138" spans="3:17" x14ac:dyDescent="0.15">
      <c r="C138" s="32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</row>
    <row r="139" spans="3:17" x14ac:dyDescent="0.15">
      <c r="C139" s="32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</row>
    <row r="140" spans="3:17" x14ac:dyDescent="0.15">
      <c r="C140" s="32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</row>
    <row r="141" spans="3:17" x14ac:dyDescent="0.15">
      <c r="C141" s="32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</row>
    <row r="142" spans="3:17" x14ac:dyDescent="0.15">
      <c r="C142" s="32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</row>
    <row r="143" spans="3:17" x14ac:dyDescent="0.15">
      <c r="C143" s="32"/>
    </row>
    <row r="144" spans="3:17" x14ac:dyDescent="0.15">
      <c r="C144" s="32"/>
    </row>
    <row r="145" spans="3:3" x14ac:dyDescent="0.15">
      <c r="C145" s="32"/>
    </row>
    <row r="146" spans="3:3" x14ac:dyDescent="0.15">
      <c r="C146" s="32"/>
    </row>
    <row r="147" spans="3:3" x14ac:dyDescent="0.15">
      <c r="C147" s="32"/>
    </row>
    <row r="148" spans="3:3" x14ac:dyDescent="0.15">
      <c r="C148" s="32"/>
    </row>
  </sheetData>
  <sheetProtection formatCells="0" formatColumns="0" formatRows="0"/>
  <mergeCells count="2">
    <mergeCell ref="D3:H4"/>
    <mergeCell ref="I3:Q4"/>
  </mergeCells>
  <phoneticPr fontId="7" type="noConversion"/>
  <conditionalFormatting sqref="A6:Q101">
    <cfRule type="expression" dxfId="3" priority="3">
      <formula>$N6&lt;20</formula>
    </cfRule>
    <cfRule type="expression" dxfId="2" priority="4">
      <formula>$N6&lt;30</formula>
    </cfRule>
  </conditionalFormatting>
  <pageMargins left="0.5" right="0.5" top="1" bottom="1" header="0.5" footer="0.3"/>
  <pageSetup scale="53" firstPageNumber="31" fitToHeight="2" orientation="landscape" useFirstPageNumber="1" horizontalDpi="4294967292" verticalDpi="4294967292"/>
  <headerFooter>
    <oddHeader>&amp;L&amp;"Verdana,Italic"&amp;8&amp;K003366MultiFlow Report&amp;R&amp;"Verdana,Italic"&amp;8&amp;K003366Litron Laboratories</oddHeader>
    <oddFooter>&amp;C&amp;"Verdana Italic,Italic"&amp;8&amp;K022452Page &amp;P of 42
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DF1283-0BF2-8F41-97ED-15B27142D53A}">
            <xm:f>OR(ISNUMBER(FIND("not plated",'4 - 24 Hr Calc Data'!$U12)),ISNUMBER(FIND("not analyzed",'4 - 24 Hr Calc Data'!$U12)))</xm:f>
            <x14:dxf>
              <font>
                <b/>
                <i val="0"/>
                <color theme="0"/>
              </font>
              <fill>
                <patternFill>
                  <bgColor rgb="FF808080"/>
                </patternFill>
              </fill>
            </x14:dxf>
          </x14:cfRule>
          <xm:sqref>A6:Q101</xm:sqref>
        </x14:conditionalFormatting>
        <x14:conditionalFormatting xmlns:xm="http://schemas.microsoft.com/office/excel/2006/main">
          <x14:cfRule type="expression" priority="2" id="{69219549-001A-1F41-BDA1-646B1596E5E8}">
            <xm:f>'4 - 24 Hr Calc Data'!$U12&lt;&gt;""</xm:f>
            <x14:dxf>
              <font>
                <b/>
                <i val="0"/>
                <color theme="0"/>
              </font>
              <fill>
                <patternFill>
                  <bgColor rgb="FFB10102"/>
                </patternFill>
              </fill>
            </x14:dxf>
          </x14:cfRule>
          <xm:sqref>A6:Q101</xm:sqref>
        </x14:conditionalFormatting>
      </x14:conditionalFormattings>
    </ex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1 - 4 Hr Raw Data</vt:lpstr>
      <vt:lpstr>2 - 24 Hr Raw Data</vt:lpstr>
      <vt:lpstr>3 - 4 Hr Calc Data</vt:lpstr>
      <vt:lpstr>4 - 24 Hr Calc Data</vt:lpstr>
      <vt:lpstr>5 - Summary</vt:lpstr>
      <vt:lpstr>'1 - 4 Hr Raw Data'!Print_Area</vt:lpstr>
      <vt:lpstr>'2 - 24 Hr Raw Data'!Print_Area</vt:lpstr>
      <vt:lpstr>'3 - 4 Hr Calc Data'!Print_Area</vt:lpstr>
      <vt:lpstr>'4 - 24 Hr Calc Data'!Print_Area</vt:lpstr>
      <vt:lpstr>'5 - Summary'!Print_Area</vt:lpstr>
      <vt:lpstr>'1 - 4 Hr Raw Data'!Print_Titles</vt:lpstr>
      <vt:lpstr>'2 - 24 Hr Raw Data'!Print_Titles</vt:lpstr>
      <vt:lpstr>'3 - 4 Hr Calc Data'!Print_Titles</vt:lpstr>
      <vt:lpstr>'4 - 24 Hr Calc Data'!Print_Titles</vt:lpstr>
      <vt:lpstr>'5 - Summary'!Print_Titles</vt:lpstr>
    </vt:vector>
  </TitlesOfParts>
  <Company>Litron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Bernacki</dc:creator>
  <cp:lastModifiedBy>Microsoft Office User</cp:lastModifiedBy>
  <cp:lastPrinted>2018-06-19T14:16:13Z</cp:lastPrinted>
  <dcterms:created xsi:type="dcterms:W3CDTF">2015-07-24T15:23:48Z</dcterms:created>
  <dcterms:modified xsi:type="dcterms:W3CDTF">2022-09-07T19:07:05Z</dcterms:modified>
</cp:coreProperties>
</file>