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showInkAnnotation="0"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yle/Desktop/MultiFlow Reports for Website/"/>
    </mc:Choice>
  </mc:AlternateContent>
  <xr:revisionPtr revIDLastSave="0" documentId="13_ncr:1_{5DA053E0-FCC8-864D-9ADB-C355475E1975}" xr6:coauthVersionLast="36" xr6:coauthVersionMax="36" xr10:uidLastSave="{00000000-0000-0000-0000-000000000000}"/>
  <bookViews>
    <workbookView xWindow="2900" yWindow="460" windowWidth="31540" windowHeight="19580" tabRatio="802" xr2:uid="{00000000-000D-0000-FFFF-FFFF00000000}"/>
  </bookViews>
  <sheets>
    <sheet name="1 - 4 Hr Raw Data" sheetId="3" r:id="rId1"/>
    <sheet name="2 - 24 Hr Raw Data" sheetId="12" r:id="rId2"/>
    <sheet name="3 - 4 Hr Calc Data" sheetId="4" r:id="rId3"/>
    <sheet name="4 - 24 Hr Calc Data" sheetId="2" r:id="rId4"/>
    <sheet name="5 - Summary" sheetId="11" r:id="rId5"/>
  </sheets>
  <definedNames>
    <definedName name="_xlnm.Print_Area" localSheetId="0">'1 - 4 Hr Raw Data'!$A$1:$S$103</definedName>
    <definedName name="_xlnm.Print_Area" localSheetId="1">'2 - 24 Hr Raw Data'!$A$1:$S$103</definedName>
    <definedName name="_xlnm.Print_Area" localSheetId="2">'3 - 4 Hr Calc Data'!$A$1:$X$107</definedName>
    <definedName name="_xlnm.Print_Area" localSheetId="3">'4 - 24 Hr Calc Data'!$A$1:$X$107</definedName>
    <definedName name="_xlnm.Print_Area" localSheetId="4">'5 - Summary'!$A$1:$Q$101</definedName>
    <definedName name="_xlnm.Print_Titles" localSheetId="0">'1 - 4 Hr Raw Data'!$A:$A,'1 - 4 Hr Raw Data'!$1:$7</definedName>
    <definedName name="_xlnm.Print_Titles" localSheetId="1">'2 - 24 Hr Raw Data'!$A:$A,'2 - 24 Hr Raw Data'!$1:$7</definedName>
    <definedName name="_xlnm.Print_Titles" localSheetId="2">'3 - 4 Hr Calc Data'!$A:$B,'3 - 4 Hr Calc Data'!$1:$11</definedName>
    <definedName name="_xlnm.Print_Titles" localSheetId="3">'4 - 24 Hr Calc Data'!$A:$B,'4 - 24 Hr Calc Data'!$1:$11</definedName>
    <definedName name="_xlnm.Print_Titles" localSheetId="4">'5 - Summary'!$1:$5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2" l="1"/>
  <c r="G7" i="3"/>
  <c r="G3" i="2" l="1"/>
  <c r="B7" i="3"/>
  <c r="B7" i="12"/>
  <c r="D7" i="3"/>
  <c r="E7" i="3"/>
  <c r="F7" i="3"/>
  <c r="C7" i="3"/>
  <c r="C7" i="12"/>
  <c r="D7" i="12"/>
  <c r="E7" i="12"/>
  <c r="F7" i="12"/>
  <c r="B7" i="2"/>
  <c r="B7" i="4"/>
  <c r="G4" i="2"/>
  <c r="A13" i="2"/>
  <c r="C13" i="2" s="1"/>
  <c r="A14" i="2"/>
  <c r="C14" i="2" s="1"/>
  <c r="A15" i="2"/>
  <c r="C15" i="2" s="1"/>
  <c r="A16" i="2"/>
  <c r="C16" i="2" s="1"/>
  <c r="A17" i="2"/>
  <c r="C17" i="2" s="1"/>
  <c r="A18" i="2"/>
  <c r="C18" i="2" s="1"/>
  <c r="A19" i="2"/>
  <c r="C19" i="2" s="1"/>
  <c r="A20" i="2"/>
  <c r="C20" i="2" s="1"/>
  <c r="A21" i="2"/>
  <c r="C21" i="2" s="1"/>
  <c r="A22" i="2"/>
  <c r="C22" i="2" s="1"/>
  <c r="A23" i="2"/>
  <c r="C23" i="2" s="1"/>
  <c r="A24" i="2"/>
  <c r="C24" i="2" s="1"/>
  <c r="A25" i="2"/>
  <c r="C25" i="2" s="1"/>
  <c r="A26" i="2"/>
  <c r="C26" i="2" s="1"/>
  <c r="A27" i="2"/>
  <c r="C27" i="2" s="1"/>
  <c r="A28" i="2"/>
  <c r="C28" i="2" s="1"/>
  <c r="A29" i="2"/>
  <c r="C29" i="2" s="1"/>
  <c r="A30" i="2"/>
  <c r="C30" i="2" s="1"/>
  <c r="A31" i="2"/>
  <c r="C31" i="2" s="1"/>
  <c r="A32" i="2"/>
  <c r="C32" i="2" s="1"/>
  <c r="A33" i="2"/>
  <c r="C33" i="2" s="1"/>
  <c r="A34" i="2"/>
  <c r="C34" i="2" s="1"/>
  <c r="A35" i="2"/>
  <c r="C35" i="2" s="1"/>
  <c r="A36" i="2"/>
  <c r="C36" i="2" s="1"/>
  <c r="A37" i="2"/>
  <c r="C37" i="2" s="1"/>
  <c r="A38" i="2"/>
  <c r="C38" i="2" s="1"/>
  <c r="A39" i="2"/>
  <c r="C39" i="2" s="1"/>
  <c r="A40" i="2"/>
  <c r="C40" i="2" s="1"/>
  <c r="A41" i="2"/>
  <c r="C41" i="2" s="1"/>
  <c r="A42" i="2"/>
  <c r="C42" i="2" s="1"/>
  <c r="A43" i="2"/>
  <c r="C43" i="2" s="1"/>
  <c r="A44" i="2"/>
  <c r="C44" i="2" s="1"/>
  <c r="A45" i="2"/>
  <c r="C45" i="2" s="1"/>
  <c r="A46" i="2"/>
  <c r="C46" i="2" s="1"/>
  <c r="A47" i="2"/>
  <c r="C47" i="2" s="1"/>
  <c r="A48" i="2"/>
  <c r="C48" i="2" s="1"/>
  <c r="A49" i="2"/>
  <c r="C49" i="2" s="1"/>
  <c r="A50" i="2"/>
  <c r="C50" i="2" s="1"/>
  <c r="A51" i="2"/>
  <c r="C51" i="2" s="1"/>
  <c r="A52" i="2"/>
  <c r="C52" i="2" s="1"/>
  <c r="A53" i="2"/>
  <c r="C53" i="2" s="1"/>
  <c r="A54" i="2"/>
  <c r="C54" i="2" s="1"/>
  <c r="A55" i="2"/>
  <c r="C55" i="2" s="1"/>
  <c r="A56" i="2"/>
  <c r="C56" i="2" s="1"/>
  <c r="A57" i="2"/>
  <c r="C57" i="2" s="1"/>
  <c r="A58" i="2"/>
  <c r="C58" i="2" s="1"/>
  <c r="A59" i="2"/>
  <c r="C59" i="2" s="1"/>
  <c r="A12" i="2"/>
  <c r="C12" i="2" s="1"/>
  <c r="A60" i="2"/>
  <c r="C60" i="2" s="1"/>
  <c r="A61" i="2"/>
  <c r="C61" i="2" s="1"/>
  <c r="A62" i="2"/>
  <c r="C62" i="2" s="1"/>
  <c r="A63" i="2"/>
  <c r="C63" i="2" s="1"/>
  <c r="A64" i="2"/>
  <c r="C64" i="2" s="1"/>
  <c r="A65" i="2"/>
  <c r="C65" i="2" s="1"/>
  <c r="A66" i="2"/>
  <c r="C66" i="2" s="1"/>
  <c r="A67" i="2"/>
  <c r="C67" i="2" s="1"/>
  <c r="A68" i="2"/>
  <c r="C68" i="2" s="1"/>
  <c r="A69" i="2"/>
  <c r="C69" i="2" s="1"/>
  <c r="A70" i="2"/>
  <c r="C70" i="2" s="1"/>
  <c r="A71" i="2"/>
  <c r="C71" i="2" s="1"/>
  <c r="A72" i="2"/>
  <c r="C72" i="2" s="1"/>
  <c r="A73" i="2"/>
  <c r="C73" i="2" s="1"/>
  <c r="A74" i="2"/>
  <c r="C74" i="2" s="1"/>
  <c r="A75" i="2"/>
  <c r="C75" i="2" s="1"/>
  <c r="A76" i="2"/>
  <c r="C76" i="2" s="1"/>
  <c r="A77" i="2"/>
  <c r="C77" i="2" s="1"/>
  <c r="A78" i="2"/>
  <c r="C78" i="2" s="1"/>
  <c r="A79" i="2"/>
  <c r="C79" i="2" s="1"/>
  <c r="A80" i="2"/>
  <c r="C80" i="2" s="1"/>
  <c r="A81" i="2"/>
  <c r="C81" i="2" s="1"/>
  <c r="A82" i="2"/>
  <c r="C82" i="2" s="1"/>
  <c r="A83" i="2"/>
  <c r="C83" i="2" s="1"/>
  <c r="A84" i="2"/>
  <c r="C84" i="2" s="1"/>
  <c r="A85" i="2"/>
  <c r="C85" i="2" s="1"/>
  <c r="A86" i="2"/>
  <c r="C86" i="2" s="1"/>
  <c r="A87" i="2"/>
  <c r="C87" i="2" s="1"/>
  <c r="A88" i="2"/>
  <c r="C88" i="2" s="1"/>
  <c r="A89" i="2"/>
  <c r="C89" i="2" s="1"/>
  <c r="A90" i="2"/>
  <c r="C90" i="2" s="1"/>
  <c r="A91" i="2"/>
  <c r="C91" i="2" s="1"/>
  <c r="A92" i="2"/>
  <c r="C92" i="2" s="1"/>
  <c r="A93" i="2"/>
  <c r="C93" i="2" s="1"/>
  <c r="A94" i="2"/>
  <c r="C94" i="2" s="1"/>
  <c r="A95" i="2"/>
  <c r="C95" i="2" s="1"/>
  <c r="A96" i="2"/>
  <c r="C96" i="2" s="1"/>
  <c r="A97" i="2"/>
  <c r="C97" i="2" s="1"/>
  <c r="A98" i="2"/>
  <c r="C98" i="2" s="1"/>
  <c r="A99" i="2"/>
  <c r="C99" i="2" s="1"/>
  <c r="A100" i="2"/>
  <c r="C100" i="2" s="1"/>
  <c r="A101" i="2"/>
  <c r="C101" i="2" s="1"/>
  <c r="A102" i="2"/>
  <c r="C102" i="2" s="1"/>
  <c r="A103" i="2"/>
  <c r="C103" i="2" s="1"/>
  <c r="A104" i="2"/>
  <c r="C104" i="2" s="1"/>
  <c r="A105" i="2"/>
  <c r="C105" i="2" s="1"/>
  <c r="A106" i="2"/>
  <c r="C106" i="2" s="1"/>
  <c r="A107" i="2"/>
  <c r="C107" i="2" s="1"/>
  <c r="B13" i="2"/>
  <c r="C7" i="11" s="1"/>
  <c r="B15" i="2"/>
  <c r="C9" i="11" s="1"/>
  <c r="B16" i="2"/>
  <c r="C10" i="11" s="1"/>
  <c r="B17" i="2"/>
  <c r="C11" i="11" s="1"/>
  <c r="B23" i="2"/>
  <c r="C17" i="11" s="1"/>
  <c r="B24" i="2"/>
  <c r="C18" i="11" s="1"/>
  <c r="B25" i="2"/>
  <c r="C19" i="11" s="1"/>
  <c r="B40" i="2"/>
  <c r="C34" i="11" s="1"/>
  <c r="B74" i="2"/>
  <c r="C68" i="11" s="1"/>
  <c r="G5" i="2"/>
  <c r="G6" i="2"/>
  <c r="A14" i="4"/>
  <c r="A8" i="11" s="1"/>
  <c r="A15" i="4"/>
  <c r="C15" i="4" s="1"/>
  <c r="A16" i="4"/>
  <c r="A10" i="11" s="1"/>
  <c r="A17" i="4"/>
  <c r="A11" i="11" s="1"/>
  <c r="A18" i="4"/>
  <c r="A19" i="4"/>
  <c r="A13" i="11" s="1"/>
  <c r="A20" i="4"/>
  <c r="C20" i="4" s="1"/>
  <c r="A21" i="4"/>
  <c r="A22" i="4"/>
  <c r="A23" i="4"/>
  <c r="A24" i="4"/>
  <c r="C24" i="4" s="1"/>
  <c r="A25" i="4"/>
  <c r="A26" i="4"/>
  <c r="C26" i="4" s="1"/>
  <c r="A27" i="4"/>
  <c r="C27" i="4" s="1"/>
  <c r="A28" i="4"/>
  <c r="A22" i="11" s="1"/>
  <c r="A29" i="4"/>
  <c r="A23" i="11" s="1"/>
  <c r="A30" i="4"/>
  <c r="C30" i="4" s="1"/>
  <c r="A31" i="4"/>
  <c r="A25" i="11" s="1"/>
  <c r="A32" i="4"/>
  <c r="A26" i="11" s="1"/>
  <c r="A33" i="4"/>
  <c r="A27" i="11" s="1"/>
  <c r="A34" i="4"/>
  <c r="A35" i="4"/>
  <c r="A29" i="11" s="1"/>
  <c r="A36" i="4"/>
  <c r="C36" i="4" s="1"/>
  <c r="A37" i="4"/>
  <c r="A38" i="4"/>
  <c r="C38" i="4" s="1"/>
  <c r="A39" i="4"/>
  <c r="A40" i="4"/>
  <c r="C40" i="4" s="1"/>
  <c r="A41" i="4"/>
  <c r="C41" i="4" s="1"/>
  <c r="A42" i="4"/>
  <c r="C42" i="4" s="1"/>
  <c r="A43" i="4"/>
  <c r="C43" i="4" s="1"/>
  <c r="A44" i="4"/>
  <c r="A38" i="11" s="1"/>
  <c r="A45" i="4"/>
  <c r="A39" i="11" s="1"/>
  <c r="A46" i="4"/>
  <c r="A40" i="11" s="1"/>
  <c r="A47" i="4"/>
  <c r="A41" i="11" s="1"/>
  <c r="A48" i="4"/>
  <c r="A42" i="11" s="1"/>
  <c r="A49" i="4"/>
  <c r="A43" i="11" s="1"/>
  <c r="A50" i="4"/>
  <c r="A51" i="4"/>
  <c r="A45" i="11" s="1"/>
  <c r="A52" i="4"/>
  <c r="C52" i="4" s="1"/>
  <c r="A53" i="4"/>
  <c r="A54" i="4"/>
  <c r="A55" i="4"/>
  <c r="C55" i="4" s="1"/>
  <c r="A56" i="4"/>
  <c r="C56" i="4" s="1"/>
  <c r="A57" i="4"/>
  <c r="C57" i="4" s="1"/>
  <c r="A58" i="4"/>
  <c r="A59" i="4"/>
  <c r="A53" i="11" s="1"/>
  <c r="A60" i="4"/>
  <c r="A54" i="11" s="1"/>
  <c r="A61" i="4"/>
  <c r="C61" i="4" s="1"/>
  <c r="A62" i="4"/>
  <c r="C62" i="4" s="1"/>
  <c r="A63" i="4"/>
  <c r="C63" i="4" s="1"/>
  <c r="A64" i="4"/>
  <c r="A58" i="11" s="1"/>
  <c r="A65" i="4"/>
  <c r="A59" i="11" s="1"/>
  <c r="A66" i="4"/>
  <c r="A67" i="4"/>
  <c r="A61" i="11" s="1"/>
  <c r="A68" i="4"/>
  <c r="C68" i="4" s="1"/>
  <c r="A69" i="4"/>
  <c r="A70" i="4"/>
  <c r="A71" i="4"/>
  <c r="A72" i="4"/>
  <c r="C72" i="4" s="1"/>
  <c r="A73" i="4"/>
  <c r="C73" i="4" s="1"/>
  <c r="A74" i="4"/>
  <c r="C74" i="4" s="1"/>
  <c r="A75" i="4"/>
  <c r="A69" i="11" s="1"/>
  <c r="A76" i="4"/>
  <c r="A70" i="11" s="1"/>
  <c r="A77" i="4"/>
  <c r="A71" i="11" s="1"/>
  <c r="A78" i="4"/>
  <c r="C78" i="4" s="1"/>
  <c r="A79" i="4"/>
  <c r="A73" i="11" s="1"/>
  <c r="A80" i="4"/>
  <c r="A74" i="11" s="1"/>
  <c r="A81" i="4"/>
  <c r="A75" i="11" s="1"/>
  <c r="A82" i="4"/>
  <c r="A83" i="4"/>
  <c r="A77" i="11" s="1"/>
  <c r="A84" i="4"/>
  <c r="A78" i="11" s="1"/>
  <c r="A85" i="4"/>
  <c r="C85" i="4" s="1"/>
  <c r="A86" i="4"/>
  <c r="C86" i="4" s="1"/>
  <c r="A87" i="4"/>
  <c r="A88" i="4"/>
  <c r="C88" i="4" s="1"/>
  <c r="A89" i="4"/>
  <c r="C89" i="4" s="1"/>
  <c r="A90" i="4"/>
  <c r="C90" i="4" s="1"/>
  <c r="A91" i="4"/>
  <c r="C91" i="4" s="1"/>
  <c r="A92" i="4"/>
  <c r="C92" i="4" s="1"/>
  <c r="A93" i="4"/>
  <c r="C93" i="4" s="1"/>
  <c r="A94" i="4"/>
  <c r="A88" i="11" s="1"/>
  <c r="A95" i="4"/>
  <c r="A89" i="11" s="1"/>
  <c r="A96" i="4"/>
  <c r="A90" i="11" s="1"/>
  <c r="A97" i="4"/>
  <c r="A91" i="11" s="1"/>
  <c r="A98" i="4"/>
  <c r="C98" i="4" s="1"/>
  <c r="A99" i="4"/>
  <c r="A93" i="11" s="1"/>
  <c r="A100" i="4"/>
  <c r="C100" i="4" s="1"/>
  <c r="A101" i="4"/>
  <c r="A102" i="4"/>
  <c r="C102" i="4" s="1"/>
  <c r="A103" i="4"/>
  <c r="C103" i="4" s="1"/>
  <c r="A104" i="4"/>
  <c r="C104" i="4" s="1"/>
  <c r="A105" i="4"/>
  <c r="C105" i="4" s="1"/>
  <c r="A106" i="4"/>
  <c r="C106" i="4" s="1"/>
  <c r="A107" i="4"/>
  <c r="A101" i="11" s="1"/>
  <c r="A13" i="4"/>
  <c r="A7" i="11" s="1"/>
  <c r="A12" i="4"/>
  <c r="C12" i="4" s="1"/>
  <c r="C14" i="4"/>
  <c r="C18" i="4"/>
  <c r="C21" i="4"/>
  <c r="C22" i="4"/>
  <c r="C23" i="4"/>
  <c r="C25" i="4"/>
  <c r="C34" i="4"/>
  <c r="C37" i="4"/>
  <c r="C39" i="4"/>
  <c r="C50" i="4"/>
  <c r="C53" i="4"/>
  <c r="C54" i="4"/>
  <c r="C58" i="4"/>
  <c r="C65" i="4"/>
  <c r="C66" i="4"/>
  <c r="C69" i="4"/>
  <c r="C70" i="4"/>
  <c r="C71" i="4"/>
  <c r="C82" i="4"/>
  <c r="C87" i="4"/>
  <c r="C101" i="4"/>
  <c r="M5" i="2"/>
  <c r="C5" i="11"/>
  <c r="S4" i="2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6" i="11"/>
  <c r="S6" i="2"/>
  <c r="S5" i="2"/>
  <c r="M6" i="2"/>
  <c r="H7" i="3"/>
  <c r="H7" i="12"/>
  <c r="I7" i="3"/>
  <c r="I7" i="12"/>
  <c r="O7" i="12"/>
  <c r="N7" i="12"/>
  <c r="L7" i="12"/>
  <c r="K7" i="12"/>
  <c r="J7" i="12"/>
  <c r="J7" i="3"/>
  <c r="K7" i="3"/>
  <c r="L7" i="3"/>
  <c r="N7" i="3"/>
  <c r="O7" i="3"/>
  <c r="A99" i="11"/>
  <c r="A95" i="11"/>
  <c r="A97" i="11"/>
  <c r="A92" i="11"/>
  <c r="A98" i="11"/>
  <c r="A84" i="11"/>
  <c r="A96" i="11"/>
  <c r="A86" i="11"/>
  <c r="A82" i="11"/>
  <c r="A51" i="11"/>
  <c r="A31" i="11"/>
  <c r="A64" i="11"/>
  <c r="A48" i="11"/>
  <c r="A36" i="11"/>
  <c r="A20" i="11"/>
  <c r="A33" i="11"/>
  <c r="A6" i="11"/>
  <c r="A79" i="11"/>
  <c r="A66" i="11"/>
  <c r="A50" i="11"/>
  <c r="A47" i="11"/>
  <c r="A60" i="11"/>
  <c r="A44" i="11"/>
  <c r="A32" i="11"/>
  <c r="A17" i="11"/>
  <c r="A49" i="11"/>
  <c r="A65" i="11"/>
  <c r="A80" i="11"/>
  <c r="A63" i="11"/>
  <c r="A34" i="11"/>
  <c r="A18" i="11"/>
  <c r="A28" i="11"/>
  <c r="A15" i="11"/>
  <c r="A67" i="11"/>
  <c r="A76" i="11"/>
  <c r="A81" i="11"/>
  <c r="A16" i="11"/>
  <c r="A55" i="11"/>
  <c r="A35" i="11"/>
  <c r="A19" i="11"/>
  <c r="A68" i="11"/>
  <c r="A52" i="11"/>
  <c r="A12" i="11"/>
  <c r="B19" i="2" l="1"/>
  <c r="C13" i="11" s="1"/>
  <c r="B69" i="2"/>
  <c r="C63" i="11" s="1"/>
  <c r="B22" i="2"/>
  <c r="C16" i="11" s="1"/>
  <c r="B68" i="2"/>
  <c r="C62" i="11" s="1"/>
  <c r="B21" i="2"/>
  <c r="C15" i="11" s="1"/>
  <c r="B45" i="2"/>
  <c r="C39" i="11" s="1"/>
  <c r="B20" i="2"/>
  <c r="C14" i="11" s="1"/>
  <c r="B38" i="2"/>
  <c r="C32" i="11" s="1"/>
  <c r="C67" i="4"/>
  <c r="A30" i="11"/>
  <c r="A85" i="11"/>
  <c r="C19" i="4"/>
  <c r="C83" i="4"/>
  <c r="C60" i="4"/>
  <c r="C59" i="4"/>
  <c r="C35" i="4"/>
  <c r="B14" i="2"/>
  <c r="C8" i="11" s="1"/>
  <c r="C84" i="4"/>
  <c r="A14" i="11"/>
  <c r="A94" i="11"/>
  <c r="A100" i="11"/>
  <c r="C107" i="4"/>
  <c r="A46" i="11"/>
  <c r="A62" i="11"/>
  <c r="A83" i="11"/>
  <c r="C51" i="4"/>
  <c r="C13" i="4"/>
  <c r="B32" i="2"/>
  <c r="C26" i="11" s="1"/>
  <c r="B31" i="2"/>
  <c r="C25" i="11" s="1"/>
  <c r="B18" i="2"/>
  <c r="C12" i="11" s="1"/>
  <c r="B30" i="2"/>
  <c r="C24" i="11" s="1"/>
  <c r="B27" i="2"/>
  <c r="C21" i="11" s="1"/>
  <c r="B51" i="2"/>
  <c r="C45" i="11" s="1"/>
  <c r="B35" i="2"/>
  <c r="C29" i="11" s="1"/>
  <c r="B80" i="2"/>
  <c r="C74" i="11" s="1"/>
  <c r="C17" i="4"/>
  <c r="C77" i="4"/>
  <c r="C29" i="4"/>
  <c r="C33" i="4"/>
  <c r="C76" i="4"/>
  <c r="C28" i="4"/>
  <c r="A21" i="11"/>
  <c r="C75" i="4"/>
  <c r="A37" i="11"/>
  <c r="A87" i="11"/>
  <c r="C99" i="4"/>
  <c r="C49" i="4"/>
  <c r="A24" i="11"/>
  <c r="A56" i="11"/>
  <c r="C97" i="4"/>
  <c r="C45" i="4"/>
  <c r="C44" i="4"/>
  <c r="C81" i="4"/>
  <c r="A72" i="11"/>
  <c r="B28" i="2"/>
  <c r="C22" i="11" s="1"/>
  <c r="B59" i="2"/>
  <c r="C53" i="11" s="1"/>
  <c r="B53" i="2"/>
  <c r="C47" i="11" s="1"/>
  <c r="B44" i="2"/>
  <c r="C38" i="11" s="1"/>
  <c r="B43" i="2"/>
  <c r="C37" i="11" s="1"/>
  <c r="B12" i="2"/>
  <c r="C6" i="11" s="1"/>
  <c r="B37" i="2"/>
  <c r="C31" i="11" s="1"/>
  <c r="B106" i="2"/>
  <c r="C100" i="11" s="1"/>
  <c r="B100" i="2"/>
  <c r="C94" i="11" s="1"/>
  <c r="B90" i="2"/>
  <c r="C84" i="11" s="1"/>
  <c r="B94" i="2"/>
  <c r="C88" i="11" s="1"/>
  <c r="B62" i="2"/>
  <c r="C56" i="11" s="1"/>
  <c r="B52" i="2"/>
  <c r="C46" i="11" s="1"/>
  <c r="B47" i="2"/>
  <c r="C41" i="11" s="1"/>
  <c r="B101" i="2"/>
  <c r="C95" i="11" s="1"/>
  <c r="B65" i="2"/>
  <c r="C59" i="11" s="1"/>
  <c r="B34" i="2"/>
  <c r="C28" i="11" s="1"/>
  <c r="B29" i="2"/>
  <c r="C23" i="11" s="1"/>
  <c r="B50" i="2"/>
  <c r="C44" i="11" s="1"/>
  <c r="B92" i="2"/>
  <c r="C86" i="11" s="1"/>
  <c r="B46" i="2"/>
  <c r="C40" i="11" s="1"/>
  <c r="B78" i="2"/>
  <c r="C72" i="11" s="1"/>
  <c r="B76" i="2"/>
  <c r="C70" i="11" s="1"/>
  <c r="C48" i="4"/>
  <c r="C31" i="4"/>
  <c r="C96" i="4"/>
  <c r="C80" i="4"/>
  <c r="C64" i="4"/>
  <c r="C47" i="4"/>
  <c r="C95" i="4"/>
  <c r="C79" i="4"/>
  <c r="C46" i="4"/>
  <c r="C94" i="4"/>
  <c r="C16" i="4"/>
  <c r="A57" i="11"/>
  <c r="C32" i="4"/>
  <c r="A9" i="11"/>
  <c r="B42" i="2"/>
  <c r="C36" i="11" s="1"/>
  <c r="B99" i="2"/>
  <c r="C93" i="11" s="1"/>
  <c r="B58" i="2"/>
  <c r="C52" i="11" s="1"/>
  <c r="B39" i="2"/>
  <c r="C33" i="11" s="1"/>
  <c r="B56" i="2"/>
  <c r="C50" i="11" s="1"/>
  <c r="B55" i="2"/>
  <c r="C49" i="11" s="1"/>
  <c r="B54" i="2"/>
  <c r="C48" i="11" s="1"/>
  <c r="B36" i="2"/>
  <c r="C30" i="11" s="1"/>
  <c r="B85" i="2"/>
  <c r="C79" i="11" s="1"/>
  <c r="B48" i="2"/>
  <c r="C42" i="11" s="1"/>
  <c r="B71" i="2"/>
  <c r="C65" i="11" s="1"/>
  <c r="B70" i="2"/>
  <c r="C64" i="11" s="1"/>
  <c r="B81" i="2"/>
  <c r="C75" i="11" s="1"/>
  <c r="B57" i="2"/>
  <c r="C51" i="11" s="1"/>
  <c r="B41" i="2"/>
  <c r="C35" i="11" s="1"/>
  <c r="B98" i="2"/>
  <c r="C92" i="11" s="1"/>
  <c r="B97" i="2"/>
  <c r="C91" i="11" s="1"/>
  <c r="B96" i="2"/>
  <c r="C90" i="11" s="1"/>
  <c r="B72" i="2"/>
  <c r="C66" i="11" s="1"/>
  <c r="B88" i="2"/>
  <c r="C82" i="11" s="1"/>
  <c r="B87" i="2"/>
  <c r="C81" i="11" s="1"/>
  <c r="B67" i="2"/>
  <c r="C61" i="11" s="1"/>
  <c r="B49" i="2"/>
  <c r="C43" i="11" s="1"/>
  <c r="B33" i="2"/>
  <c r="C27" i="11" s="1"/>
  <c r="B86" i="2"/>
  <c r="C80" i="11" s="1"/>
  <c r="B66" i="2"/>
  <c r="C60" i="11" s="1"/>
  <c r="B104" i="2"/>
  <c r="C98" i="11" s="1"/>
  <c r="B84" i="2"/>
  <c r="C78" i="11" s="1"/>
  <c r="B64" i="2"/>
  <c r="C58" i="11" s="1"/>
  <c r="B103" i="2"/>
  <c r="C97" i="11" s="1"/>
  <c r="B83" i="2"/>
  <c r="C77" i="11" s="1"/>
  <c r="B102" i="2"/>
  <c r="C96" i="11" s="1"/>
  <c r="B82" i="2"/>
  <c r="C76" i="11" s="1"/>
  <c r="B60" i="2"/>
  <c r="C54" i="11" s="1"/>
  <c r="B105" i="2"/>
  <c r="C99" i="11" s="1"/>
  <c r="B89" i="2"/>
  <c r="C83" i="11" s="1"/>
  <c r="B73" i="2"/>
  <c r="C67" i="11" s="1"/>
  <c r="B26" i="2"/>
  <c r="C20" i="11" s="1"/>
  <c r="B95" i="2"/>
  <c r="C89" i="11" s="1"/>
  <c r="B79" i="2"/>
  <c r="C73" i="11" s="1"/>
  <c r="B63" i="2"/>
  <c r="C57" i="11" s="1"/>
  <c r="B93" i="2"/>
  <c r="C87" i="11" s="1"/>
  <c r="B77" i="2"/>
  <c r="C71" i="11" s="1"/>
  <c r="B61" i="2"/>
  <c r="C55" i="11" s="1"/>
  <c r="B107" i="2"/>
  <c r="C101" i="11" s="1"/>
  <c r="B91" i="2"/>
  <c r="C85" i="11" s="1"/>
  <c r="B75" i="2"/>
  <c r="C69" i="11" s="1"/>
  <c r="H103" i="4" l="1"/>
  <c r="H94" i="4"/>
  <c r="E89" i="2"/>
  <c r="H73" i="2"/>
  <c r="H96" i="4"/>
  <c r="H105" i="2"/>
  <c r="E70" i="4"/>
  <c r="H25" i="2"/>
  <c r="H54" i="2"/>
  <c r="J79" i="4"/>
  <c r="H95" i="2"/>
  <c r="H95" i="4"/>
  <c r="H100" i="2"/>
  <c r="H100" i="4"/>
  <c r="H102" i="4"/>
  <c r="H102" i="2"/>
  <c r="H89" i="4"/>
  <c r="H89" i="2"/>
  <c r="H22" i="4"/>
  <c r="F97" i="2"/>
  <c r="H103" i="2"/>
  <c r="I98" i="4"/>
  <c r="X101" i="4"/>
  <c r="Y101" i="4" s="1"/>
  <c r="G53" i="4"/>
  <c r="H23" i="2"/>
  <c r="D88" i="2"/>
  <c r="F16" i="2"/>
  <c r="I107" i="2"/>
  <c r="J99" i="4"/>
  <c r="J65" i="4"/>
  <c r="H81" i="4"/>
  <c r="H24" i="2"/>
  <c r="J18" i="4"/>
  <c r="H57" i="2"/>
  <c r="H57" i="4"/>
  <c r="H39" i="2"/>
  <c r="H39" i="4"/>
  <c r="H46" i="4"/>
  <c r="H46" i="2"/>
  <c r="H36" i="4"/>
  <c r="H36" i="2"/>
  <c r="H51" i="4"/>
  <c r="H51" i="2"/>
  <c r="H80" i="2"/>
  <c r="H80" i="4"/>
  <c r="H69" i="2"/>
  <c r="H69" i="4"/>
  <c r="H20" i="2"/>
  <c r="H20" i="4"/>
  <c r="H14" i="2"/>
  <c r="H14" i="4"/>
  <c r="H41" i="2"/>
  <c r="H41" i="4"/>
  <c r="H45" i="4"/>
  <c r="H45" i="2"/>
  <c r="H35" i="4"/>
  <c r="H35" i="2"/>
  <c r="G35" i="4"/>
  <c r="H56" i="2"/>
  <c r="H56" i="4"/>
  <c r="H68" i="2"/>
  <c r="H68" i="4"/>
  <c r="H74" i="2"/>
  <c r="H74" i="4"/>
  <c r="H32" i="4"/>
  <c r="H32" i="2"/>
  <c r="H82" i="2"/>
  <c r="H82" i="4"/>
  <c r="H84" i="4"/>
  <c r="H84" i="2"/>
  <c r="H63" i="4"/>
  <c r="H63" i="2"/>
  <c r="H25" i="4"/>
  <c r="H15" i="2"/>
  <c r="H15" i="4"/>
  <c r="H87" i="2"/>
  <c r="H87" i="4"/>
  <c r="H34" i="2"/>
  <c r="H34" i="4"/>
  <c r="H55" i="2"/>
  <c r="H55" i="4"/>
  <c r="H31" i="2"/>
  <c r="H31" i="4"/>
  <c r="H19" i="4"/>
  <c r="H19" i="2"/>
  <c r="H62" i="4"/>
  <c r="H62" i="2"/>
  <c r="H28" i="4"/>
  <c r="H28" i="2"/>
  <c r="H71" i="2"/>
  <c r="H71" i="4"/>
  <c r="H44" i="4"/>
  <c r="H44" i="2"/>
  <c r="H27" i="2"/>
  <c r="H27" i="4"/>
  <c r="H61" i="4"/>
  <c r="H61" i="2"/>
  <c r="H48" i="2"/>
  <c r="H48" i="4"/>
  <c r="H53" i="2"/>
  <c r="H53" i="4"/>
  <c r="I67" i="4"/>
  <c r="H58" i="2"/>
  <c r="H58" i="4"/>
  <c r="H78" i="2"/>
  <c r="H78" i="4"/>
  <c r="H85" i="2"/>
  <c r="H85" i="4"/>
  <c r="E43" i="2"/>
  <c r="I47" i="4"/>
  <c r="H59" i="2"/>
  <c r="H59" i="4"/>
  <c r="H38" i="4"/>
  <c r="H38" i="2"/>
  <c r="F86" i="2"/>
  <c r="D33" i="4"/>
  <c r="I75" i="4"/>
  <c r="D12" i="2"/>
  <c r="D21" i="2"/>
  <c r="X30" i="4"/>
  <c r="Y30" i="4" s="1"/>
  <c r="H50" i="4"/>
  <c r="H50" i="2"/>
  <c r="E77" i="4"/>
  <c r="E52" i="4"/>
  <c r="J66" i="4"/>
  <c r="I72" i="2"/>
  <c r="G64" i="4"/>
  <c r="J29" i="4"/>
  <c r="F49" i="2"/>
  <c r="F19" i="2"/>
  <c r="E19" i="4"/>
  <c r="J19" i="2"/>
  <c r="D19" i="4"/>
  <c r="E19" i="2"/>
  <c r="G19" i="2"/>
  <c r="D19" i="2"/>
  <c r="I19" i="4"/>
  <c r="J19" i="4"/>
  <c r="F19" i="4"/>
  <c r="G19" i="4"/>
  <c r="X19" i="4"/>
  <c r="Y19" i="4" s="1"/>
  <c r="I19" i="2"/>
  <c r="I73" i="4"/>
  <c r="J73" i="4"/>
  <c r="E73" i="4"/>
  <c r="X73" i="4"/>
  <c r="Y73" i="4" s="1"/>
  <c r="D73" i="2"/>
  <c r="G73" i="4"/>
  <c r="D73" i="4"/>
  <c r="I73" i="2"/>
  <c r="F73" i="2"/>
  <c r="F73" i="4"/>
  <c r="G70" i="4"/>
  <c r="G70" i="2"/>
  <c r="J49" i="4"/>
  <c r="E96" i="2"/>
  <c r="X96" i="4"/>
  <c r="Y96" i="4" s="1"/>
  <c r="G96" i="2"/>
  <c r="D15" i="4"/>
  <c r="G15" i="2"/>
  <c r="J15" i="4"/>
  <c r="F15" i="2"/>
  <c r="D15" i="2"/>
  <c r="F15" i="4"/>
  <c r="E15" i="4"/>
  <c r="O15" i="4" s="1"/>
  <c r="X15" i="4"/>
  <c r="Y15" i="4" s="1"/>
  <c r="J15" i="2"/>
  <c r="I15" i="2"/>
  <c r="E15" i="2"/>
  <c r="O15" i="2" s="1"/>
  <c r="G15" i="4"/>
  <c r="I15" i="4"/>
  <c r="X99" i="4"/>
  <c r="Y99" i="4" s="1"/>
  <c r="E89" i="4"/>
  <c r="O89" i="4" s="1"/>
  <c r="D89" i="2"/>
  <c r="D89" i="4"/>
  <c r="J89" i="4"/>
  <c r="X89" i="4"/>
  <c r="Y89" i="4" s="1"/>
  <c r="F89" i="2"/>
  <c r="F89" i="4"/>
  <c r="G89" i="4"/>
  <c r="I89" i="2"/>
  <c r="I89" i="4"/>
  <c r="J89" i="2"/>
  <c r="J50" i="2"/>
  <c r="D50" i="2"/>
  <c r="I50" i="2"/>
  <c r="D50" i="4"/>
  <c r="F50" i="4"/>
  <c r="G50" i="4"/>
  <c r="I50" i="4"/>
  <c r="F50" i="2"/>
  <c r="J50" i="4"/>
  <c r="G50" i="2"/>
  <c r="E50" i="2"/>
  <c r="X50" i="4"/>
  <c r="Y50" i="4" s="1"/>
  <c r="E50" i="4"/>
  <c r="F98" i="4"/>
  <c r="X98" i="4"/>
  <c r="Y98" i="4" s="1"/>
  <c r="E98" i="4"/>
  <c r="J98" i="2"/>
  <c r="G98" i="4"/>
  <c r="D98" i="4"/>
  <c r="D98" i="2"/>
  <c r="E78" i="4"/>
  <c r="D78" i="2"/>
  <c r="I78" i="2"/>
  <c r="G78" i="4"/>
  <c r="I78" i="4"/>
  <c r="J78" i="2"/>
  <c r="J78" i="4"/>
  <c r="F78" i="4"/>
  <c r="X78" i="4"/>
  <c r="Y78" i="4" s="1"/>
  <c r="D78" i="4"/>
  <c r="E78" i="2"/>
  <c r="F78" i="2"/>
  <c r="G78" i="2"/>
  <c r="D62" i="2"/>
  <c r="I62" i="2"/>
  <c r="G62" i="2"/>
  <c r="F62" i="4"/>
  <c r="G62" i="4"/>
  <c r="I62" i="4"/>
  <c r="X62" i="4"/>
  <c r="Y62" i="4" s="1"/>
  <c r="E62" i="4"/>
  <c r="E62" i="2"/>
  <c r="F62" i="2"/>
  <c r="J62" i="2"/>
  <c r="J62" i="4"/>
  <c r="D62" i="4"/>
  <c r="G71" i="4"/>
  <c r="J71" i="4"/>
  <c r="E71" i="4"/>
  <c r="X71" i="4"/>
  <c r="Y71" i="4" s="1"/>
  <c r="D71" i="4"/>
  <c r="E71" i="2"/>
  <c r="D71" i="2"/>
  <c r="J71" i="2"/>
  <c r="F71" i="2"/>
  <c r="G71" i="2"/>
  <c r="I71" i="2"/>
  <c r="I71" i="4"/>
  <c r="F71" i="4"/>
  <c r="J103" i="4"/>
  <c r="G103" i="2"/>
  <c r="E103" i="4"/>
  <c r="O103" i="4" s="1"/>
  <c r="E103" i="2"/>
  <c r="O103" i="2" s="1"/>
  <c r="J103" i="2"/>
  <c r="G103" i="4"/>
  <c r="D103" i="2"/>
  <c r="I103" i="4"/>
  <c r="I103" i="2"/>
  <c r="F103" i="2"/>
  <c r="X103" i="4"/>
  <c r="Y103" i="4" s="1"/>
  <c r="D103" i="4"/>
  <c r="F103" i="4"/>
  <c r="F107" i="2"/>
  <c r="J61" i="4"/>
  <c r="D61" i="4"/>
  <c r="E61" i="4"/>
  <c r="E61" i="2"/>
  <c r="O61" i="2" s="1"/>
  <c r="X61" i="4"/>
  <c r="Y61" i="4" s="1"/>
  <c r="D61" i="2"/>
  <c r="F61" i="2"/>
  <c r="G61" i="2"/>
  <c r="I61" i="2"/>
  <c r="J61" i="2"/>
  <c r="F61" i="4"/>
  <c r="G61" i="4"/>
  <c r="I61" i="4"/>
  <c r="I58" i="2"/>
  <c r="D58" i="4"/>
  <c r="D58" i="2"/>
  <c r="F58" i="4"/>
  <c r="E58" i="2"/>
  <c r="X58" i="4"/>
  <c r="Y58" i="4" s="1"/>
  <c r="I58" i="4"/>
  <c r="E58" i="4"/>
  <c r="J58" i="4"/>
  <c r="G58" i="4"/>
  <c r="J58" i="2"/>
  <c r="F58" i="2"/>
  <c r="G58" i="2"/>
  <c r="D90" i="2"/>
  <c r="J90" i="2"/>
  <c r="F90" i="4"/>
  <c r="D90" i="4"/>
  <c r="X90" i="4"/>
  <c r="Y90" i="4" s="1"/>
  <c r="E90" i="4"/>
  <c r="F90" i="2"/>
  <c r="G90" i="4"/>
  <c r="I90" i="2"/>
  <c r="I90" i="4"/>
  <c r="G90" i="2"/>
  <c r="E90" i="2"/>
  <c r="J90" i="4"/>
  <c r="F41" i="4"/>
  <c r="G41" i="4"/>
  <c r="X41" i="4"/>
  <c r="Y41" i="4" s="1"/>
  <c r="D41" i="2"/>
  <c r="E41" i="2"/>
  <c r="O41" i="2" s="1"/>
  <c r="G41" i="2"/>
  <c r="D41" i="4"/>
  <c r="J41" i="2"/>
  <c r="F41" i="2"/>
  <c r="E41" i="4"/>
  <c r="I41" i="2"/>
  <c r="I41" i="4"/>
  <c r="J41" i="4"/>
  <c r="F24" i="4"/>
  <c r="G24" i="4"/>
  <c r="I21" i="4"/>
  <c r="J21" i="4"/>
  <c r="X21" i="4"/>
  <c r="Y21" i="4" s="1"/>
  <c r="G21" i="4"/>
  <c r="G21" i="2"/>
  <c r="X31" i="4"/>
  <c r="Y31" i="4" s="1"/>
  <c r="D31" i="2"/>
  <c r="E31" i="2"/>
  <c r="I31" i="2"/>
  <c r="F31" i="2"/>
  <c r="J31" i="2"/>
  <c r="G31" i="4"/>
  <c r="I31" i="4"/>
  <c r="F31" i="4"/>
  <c r="J31" i="4"/>
  <c r="E31" i="4"/>
  <c r="O31" i="4" s="1"/>
  <c r="D31" i="4"/>
  <c r="G31" i="2"/>
  <c r="G66" i="4"/>
  <c r="I66" i="4"/>
  <c r="X66" i="4"/>
  <c r="Y66" i="4" s="1"/>
  <c r="D55" i="4"/>
  <c r="X55" i="4"/>
  <c r="Y55" i="4" s="1"/>
  <c r="J55" i="2"/>
  <c r="G55" i="2"/>
  <c r="I55" i="4"/>
  <c r="J55" i="4"/>
  <c r="G55" i="4"/>
  <c r="I55" i="2"/>
  <c r="F55" i="2"/>
  <c r="E55" i="4"/>
  <c r="D55" i="2"/>
  <c r="F55" i="4"/>
  <c r="E55" i="2"/>
  <c r="E92" i="4"/>
  <c r="D92" i="4"/>
  <c r="F92" i="4"/>
  <c r="J92" i="4"/>
  <c r="X92" i="4"/>
  <c r="Y92" i="4" s="1"/>
  <c r="D92" i="2"/>
  <c r="F92" i="2"/>
  <c r="G92" i="2"/>
  <c r="I92" i="2"/>
  <c r="G92" i="4"/>
  <c r="J92" i="2"/>
  <c r="I92" i="4"/>
  <c r="E92" i="2"/>
  <c r="F53" i="2"/>
  <c r="E53" i="2"/>
  <c r="X53" i="4"/>
  <c r="Y53" i="4" s="1"/>
  <c r="D53" i="4"/>
  <c r="I53" i="2"/>
  <c r="D53" i="2"/>
  <c r="E53" i="4"/>
  <c r="O53" i="4" s="1"/>
  <c r="F53" i="4"/>
  <c r="G53" i="2"/>
  <c r="J53" i="2"/>
  <c r="E36" i="2"/>
  <c r="E36" i="4"/>
  <c r="F36" i="2"/>
  <c r="I36" i="2"/>
  <c r="J36" i="2"/>
  <c r="J36" i="4"/>
  <c r="X36" i="4"/>
  <c r="Y36" i="4" s="1"/>
  <c r="D36" i="4"/>
  <c r="D36" i="2"/>
  <c r="G36" i="2"/>
  <c r="F36" i="4"/>
  <c r="G36" i="4"/>
  <c r="I36" i="4"/>
  <c r="D38" i="2"/>
  <c r="G38" i="2"/>
  <c r="I38" i="2"/>
  <c r="G38" i="4"/>
  <c r="I38" i="4"/>
  <c r="J38" i="4"/>
  <c r="X38" i="4"/>
  <c r="Y38" i="4" s="1"/>
  <c r="E38" i="4"/>
  <c r="D38" i="4"/>
  <c r="E38" i="2"/>
  <c r="O38" i="2" s="1"/>
  <c r="J38" i="2"/>
  <c r="F38" i="2"/>
  <c r="F38" i="4"/>
  <c r="I30" i="4"/>
  <c r="J30" i="4"/>
  <c r="I22" i="4"/>
  <c r="J22" i="4"/>
  <c r="X22" i="4"/>
  <c r="Y22" i="4" s="1"/>
  <c r="I22" i="2"/>
  <c r="G22" i="2"/>
  <c r="I57" i="2"/>
  <c r="E57" i="2"/>
  <c r="O57" i="2" s="1"/>
  <c r="E57" i="4"/>
  <c r="O57" i="4" s="1"/>
  <c r="D57" i="4"/>
  <c r="D57" i="2"/>
  <c r="I57" i="4"/>
  <c r="F57" i="4"/>
  <c r="J57" i="4"/>
  <c r="G57" i="4"/>
  <c r="X57" i="4"/>
  <c r="Y57" i="4" s="1"/>
  <c r="F57" i="2"/>
  <c r="J57" i="2"/>
  <c r="G57" i="2"/>
  <c r="G67" i="2"/>
  <c r="I67" i="2"/>
  <c r="J67" i="4"/>
  <c r="F67" i="4"/>
  <c r="G67" i="4"/>
  <c r="D67" i="4"/>
  <c r="E67" i="2"/>
  <c r="F12" i="4"/>
  <c r="I12" i="4"/>
  <c r="X12" i="4"/>
  <c r="Y12" i="4" s="1"/>
  <c r="D12" i="4"/>
  <c r="J12" i="2"/>
  <c r="J52" i="2"/>
  <c r="G52" i="2"/>
  <c r="I52" i="4"/>
  <c r="J52" i="4"/>
  <c r="I52" i="2"/>
  <c r="X52" i="4"/>
  <c r="Y52" i="4" s="1"/>
  <c r="F52" i="2"/>
  <c r="D52" i="4"/>
  <c r="D52" i="2"/>
  <c r="X42" i="4"/>
  <c r="Y42" i="4" s="1"/>
  <c r="D42" i="4"/>
  <c r="F42" i="2"/>
  <c r="G42" i="2"/>
  <c r="I42" i="2"/>
  <c r="J42" i="2"/>
  <c r="I42" i="4"/>
  <c r="J42" i="4"/>
  <c r="F42" i="4"/>
  <c r="G42" i="4"/>
  <c r="E42" i="4"/>
  <c r="E42" i="2"/>
  <c r="D42" i="2"/>
  <c r="J46" i="4"/>
  <c r="F46" i="4"/>
  <c r="J46" i="2"/>
  <c r="G46" i="4"/>
  <c r="D46" i="2"/>
  <c r="I46" i="2"/>
  <c r="X46" i="4"/>
  <c r="Y46" i="4" s="1"/>
  <c r="E46" i="4"/>
  <c r="I46" i="4"/>
  <c r="D46" i="4"/>
  <c r="F46" i="2"/>
  <c r="G46" i="2"/>
  <c r="E46" i="2"/>
  <c r="G32" i="4"/>
  <c r="I32" i="2"/>
  <c r="F32" i="2"/>
  <c r="J32" i="2"/>
  <c r="G32" i="2"/>
  <c r="D32" i="2"/>
  <c r="D32" i="4"/>
  <c r="I32" i="4"/>
  <c r="E32" i="4"/>
  <c r="O32" i="4" s="1"/>
  <c r="J32" i="4"/>
  <c r="F32" i="4"/>
  <c r="X32" i="4"/>
  <c r="Y32" i="4" s="1"/>
  <c r="E32" i="2"/>
  <c r="O32" i="2" s="1"/>
  <c r="X91" i="4"/>
  <c r="Y91" i="4" s="1"/>
  <c r="I91" i="2"/>
  <c r="J91" i="2"/>
  <c r="D91" i="4"/>
  <c r="E91" i="2"/>
  <c r="F91" i="2"/>
  <c r="F91" i="4"/>
  <c r="D91" i="2"/>
  <c r="G91" i="2"/>
  <c r="G91" i="4"/>
  <c r="I91" i="4"/>
  <c r="E91" i="4"/>
  <c r="J91" i="4"/>
  <c r="J51" i="2"/>
  <c r="X51" i="4"/>
  <c r="Y51" i="4" s="1"/>
  <c r="I51" i="2"/>
  <c r="D51" i="2"/>
  <c r="E51" i="4"/>
  <c r="O51" i="4" s="1"/>
  <c r="D51" i="4"/>
  <c r="G51" i="4"/>
  <c r="F51" i="2"/>
  <c r="F51" i="4"/>
  <c r="I51" i="4"/>
  <c r="G51" i="2"/>
  <c r="E51" i="2"/>
  <c r="O51" i="2" s="1"/>
  <c r="J51" i="4"/>
  <c r="I81" i="2"/>
  <c r="X81" i="4"/>
  <c r="Y81" i="4" s="1"/>
  <c r="D81" i="2"/>
  <c r="E81" i="2"/>
  <c r="J81" i="2"/>
  <c r="G81" i="2"/>
  <c r="F81" i="4"/>
  <c r="I81" i="4"/>
  <c r="F81" i="2"/>
  <c r="G81" i="4"/>
  <c r="G102" i="4"/>
  <c r="I102" i="2"/>
  <c r="E102" i="2"/>
  <c r="O102" i="2" s="1"/>
  <c r="J102" i="4"/>
  <c r="J102" i="2"/>
  <c r="D102" i="4"/>
  <c r="F102" i="4"/>
  <c r="E102" i="4"/>
  <c r="O102" i="4" s="1"/>
  <c r="D102" i="2"/>
  <c r="F102" i="2"/>
  <c r="G102" i="2"/>
  <c r="X102" i="4"/>
  <c r="Y102" i="4" s="1"/>
  <c r="I102" i="4"/>
  <c r="J63" i="4"/>
  <c r="E63" i="4"/>
  <c r="D63" i="4"/>
  <c r="E63" i="2"/>
  <c r="D63" i="2"/>
  <c r="G63" i="2"/>
  <c r="I63" i="2"/>
  <c r="J63" i="2"/>
  <c r="F63" i="2"/>
  <c r="G63" i="4"/>
  <c r="F63" i="4"/>
  <c r="I63" i="4"/>
  <c r="X63" i="4"/>
  <c r="Y63" i="4" s="1"/>
  <c r="D87" i="4"/>
  <c r="X87" i="4"/>
  <c r="Y87" i="4" s="1"/>
  <c r="E87" i="2"/>
  <c r="O87" i="2" s="1"/>
  <c r="F87" i="2"/>
  <c r="J87" i="2"/>
  <c r="I87" i="4"/>
  <c r="J87" i="4"/>
  <c r="G87" i="2"/>
  <c r="G87" i="4"/>
  <c r="F87" i="4"/>
  <c r="I87" i="2"/>
  <c r="E87" i="4"/>
  <c r="O87" i="4" s="1"/>
  <c r="D87" i="2"/>
  <c r="D76" i="4"/>
  <c r="X76" i="4"/>
  <c r="Y76" i="4" s="1"/>
  <c r="F76" i="2"/>
  <c r="I76" i="2"/>
  <c r="J76" i="2"/>
  <c r="G76" i="4"/>
  <c r="I76" i="4"/>
  <c r="J76" i="4"/>
  <c r="F76" i="4"/>
  <c r="E76" i="4"/>
  <c r="E76" i="2"/>
  <c r="D76" i="2"/>
  <c r="G76" i="2"/>
  <c r="G47" i="2"/>
  <c r="I56" i="2"/>
  <c r="G56" i="4"/>
  <c r="I56" i="4"/>
  <c r="E56" i="4"/>
  <c r="O56" i="4" s="1"/>
  <c r="X56" i="4"/>
  <c r="Y56" i="4" s="1"/>
  <c r="D56" i="4"/>
  <c r="D56" i="2"/>
  <c r="J56" i="4"/>
  <c r="F56" i="4"/>
  <c r="E56" i="2"/>
  <c r="O56" i="2" s="1"/>
  <c r="F56" i="2"/>
  <c r="G56" i="2"/>
  <c r="J56" i="2"/>
  <c r="I94" i="2"/>
  <c r="I94" i="4"/>
  <c r="J94" i="2"/>
  <c r="E94" i="2"/>
  <c r="G94" i="4"/>
  <c r="F94" i="2"/>
  <c r="J94" i="4"/>
  <c r="E94" i="4"/>
  <c r="D94" i="2"/>
  <c r="D94" i="4"/>
  <c r="G94" i="2"/>
  <c r="X94" i="4"/>
  <c r="Y94" i="4" s="1"/>
  <c r="F94" i="4"/>
  <c r="I59" i="2"/>
  <c r="J59" i="4"/>
  <c r="G59" i="4"/>
  <c r="E59" i="2"/>
  <c r="O59" i="2" s="1"/>
  <c r="X59" i="4"/>
  <c r="Y59" i="4" s="1"/>
  <c r="D59" i="2"/>
  <c r="I59" i="4"/>
  <c r="E59" i="4"/>
  <c r="D59" i="4"/>
  <c r="F59" i="4"/>
  <c r="G59" i="2"/>
  <c r="F59" i="2"/>
  <c r="J59" i="2"/>
  <c r="G39" i="4"/>
  <c r="I39" i="4"/>
  <c r="X39" i="4"/>
  <c r="Y39" i="4" s="1"/>
  <c r="E39" i="4"/>
  <c r="O39" i="4" s="1"/>
  <c r="D39" i="2"/>
  <c r="D39" i="4"/>
  <c r="G39" i="2"/>
  <c r="I39" i="2"/>
  <c r="F39" i="2"/>
  <c r="J39" i="2"/>
  <c r="F39" i="4"/>
  <c r="J39" i="4"/>
  <c r="E39" i="2"/>
  <c r="O39" i="2" s="1"/>
  <c r="E68" i="2"/>
  <c r="O68" i="2" s="1"/>
  <c r="D68" i="2"/>
  <c r="I68" i="2"/>
  <c r="G68" i="4"/>
  <c r="I68" i="4"/>
  <c r="F68" i="4"/>
  <c r="J68" i="4"/>
  <c r="X68" i="4"/>
  <c r="Y68" i="4" s="1"/>
  <c r="E68" i="4"/>
  <c r="O68" i="4" s="1"/>
  <c r="F68" i="2"/>
  <c r="J68" i="2"/>
  <c r="G68" i="2"/>
  <c r="D68" i="4"/>
  <c r="F43" i="2"/>
  <c r="I43" i="2"/>
  <c r="J43" i="2"/>
  <c r="D43" i="4"/>
  <c r="G43" i="4"/>
  <c r="F43" i="4"/>
  <c r="I43" i="4"/>
  <c r="J43" i="4"/>
  <c r="X43" i="4"/>
  <c r="Y43" i="4" s="1"/>
  <c r="E43" i="4"/>
  <c r="D60" i="2"/>
  <c r="E60" i="2"/>
  <c r="I60" i="2"/>
  <c r="F60" i="4"/>
  <c r="G60" i="4"/>
  <c r="I60" i="4"/>
  <c r="J60" i="4"/>
  <c r="X60" i="4"/>
  <c r="Y60" i="4" s="1"/>
  <c r="E60" i="4"/>
  <c r="D60" i="4"/>
  <c r="F60" i="2"/>
  <c r="G60" i="2"/>
  <c r="J60" i="2"/>
  <c r="X105" i="4"/>
  <c r="Y105" i="4" s="1"/>
  <c r="I105" i="2"/>
  <c r="E105" i="2"/>
  <c r="G105" i="4"/>
  <c r="E105" i="4"/>
  <c r="F105" i="4"/>
  <c r="D105" i="2"/>
  <c r="D105" i="4"/>
  <c r="I105" i="4"/>
  <c r="F105" i="2"/>
  <c r="G105" i="2"/>
  <c r="J105" i="2"/>
  <c r="J105" i="4"/>
  <c r="E54" i="2"/>
  <c r="G54" i="2"/>
  <c r="X54" i="4"/>
  <c r="Y54" i="4" s="1"/>
  <c r="E54" i="4"/>
  <c r="I54" i="2"/>
  <c r="D54" i="4"/>
  <c r="D54" i="2"/>
  <c r="G54" i="4"/>
  <c r="I54" i="4"/>
  <c r="J54" i="4"/>
  <c r="F54" i="4"/>
  <c r="F54" i="2"/>
  <c r="J54" i="2"/>
  <c r="F95" i="2"/>
  <c r="G95" i="4"/>
  <c r="X95" i="4"/>
  <c r="Y95" i="4" s="1"/>
  <c r="E95" i="4"/>
  <c r="O95" i="4" s="1"/>
  <c r="J95" i="2"/>
  <c r="I95" i="4"/>
  <c r="D95" i="4"/>
  <c r="F95" i="4"/>
  <c r="J95" i="4"/>
  <c r="E95" i="2"/>
  <c r="O95" i="2" s="1"/>
  <c r="G95" i="2"/>
  <c r="D95" i="2"/>
  <c r="I95" i="2"/>
  <c r="F100" i="4"/>
  <c r="D100" i="2"/>
  <c r="G100" i="4"/>
  <c r="X100" i="4"/>
  <c r="Y100" i="4" s="1"/>
  <c r="F100" i="2"/>
  <c r="I100" i="4"/>
  <c r="E100" i="4"/>
  <c r="O100" i="4" s="1"/>
  <c r="E100" i="2"/>
  <c r="I100" i="2"/>
  <c r="J100" i="4"/>
  <c r="G100" i="2"/>
  <c r="D100" i="4"/>
  <c r="J100" i="2"/>
  <c r="I40" i="4"/>
  <c r="X40" i="4"/>
  <c r="Y40" i="4" s="1"/>
  <c r="D40" i="2"/>
  <c r="E40" i="4"/>
  <c r="D40" i="4"/>
  <c r="G40" i="2"/>
  <c r="I40" i="2"/>
  <c r="J40" i="2"/>
  <c r="F40" i="2"/>
  <c r="J40" i="4"/>
  <c r="E40" i="2"/>
  <c r="F40" i="4"/>
  <c r="G40" i="4"/>
  <c r="X14" i="4"/>
  <c r="Y14" i="4" s="1"/>
  <c r="I14" i="4"/>
  <c r="G14" i="4"/>
  <c r="F14" i="4"/>
  <c r="D14" i="2"/>
  <c r="E14" i="4"/>
  <c r="O14" i="4" s="1"/>
  <c r="F14" i="2"/>
  <c r="G14" i="2"/>
  <c r="E14" i="2"/>
  <c r="O14" i="2" s="1"/>
  <c r="D14" i="4"/>
  <c r="I14" i="2"/>
  <c r="J14" i="4"/>
  <c r="J14" i="2"/>
  <c r="X69" i="4"/>
  <c r="Y69" i="4" s="1"/>
  <c r="D69" i="4"/>
  <c r="F69" i="2"/>
  <c r="I69" i="2"/>
  <c r="J69" i="2"/>
  <c r="J69" i="4"/>
  <c r="G69" i="4"/>
  <c r="F69" i="4"/>
  <c r="I69" i="4"/>
  <c r="E69" i="4"/>
  <c r="O69" i="4" s="1"/>
  <c r="E69" i="2"/>
  <c r="D69" i="2"/>
  <c r="G69" i="2"/>
  <c r="F35" i="2"/>
  <c r="J35" i="2"/>
  <c r="I35" i="4"/>
  <c r="X35" i="4"/>
  <c r="Y35" i="4" s="1"/>
  <c r="D35" i="2"/>
  <c r="E35" i="4"/>
  <c r="D35" i="4"/>
  <c r="E35" i="2"/>
  <c r="O35" i="2" s="1"/>
  <c r="G35" i="2"/>
  <c r="I35" i="2"/>
  <c r="J35" i="4"/>
  <c r="F35" i="4"/>
  <c r="E84" i="2"/>
  <c r="D84" i="2"/>
  <c r="J84" i="4"/>
  <c r="G84" i="2"/>
  <c r="G84" i="4"/>
  <c r="I84" i="2"/>
  <c r="I84" i="4"/>
  <c r="X84" i="4"/>
  <c r="Y84" i="4" s="1"/>
  <c r="E84" i="4"/>
  <c r="O84" i="4" s="1"/>
  <c r="D84" i="4"/>
  <c r="J84" i="2"/>
  <c r="F84" i="2"/>
  <c r="F84" i="4"/>
  <c r="E93" i="4"/>
  <c r="F93" i="2"/>
  <c r="D93" i="4"/>
  <c r="I93" i="4"/>
  <c r="E93" i="2"/>
  <c r="J93" i="2"/>
  <c r="I93" i="2"/>
  <c r="J93" i="4"/>
  <c r="D93" i="2"/>
  <c r="F93" i="4"/>
  <c r="G93" i="4"/>
  <c r="X93" i="4"/>
  <c r="Y93" i="4" s="1"/>
  <c r="G93" i="2"/>
  <c r="D82" i="4"/>
  <c r="E82" i="2"/>
  <c r="O82" i="2" s="1"/>
  <c r="G82" i="2"/>
  <c r="I82" i="2"/>
  <c r="I82" i="4"/>
  <c r="J82" i="2"/>
  <c r="F82" i="4"/>
  <c r="X82" i="4"/>
  <c r="Y82" i="4" s="1"/>
  <c r="E82" i="4"/>
  <c r="O82" i="4" s="1"/>
  <c r="D82" i="2"/>
  <c r="F82" i="2"/>
  <c r="J82" i="4"/>
  <c r="G82" i="4"/>
  <c r="X85" i="4"/>
  <c r="Y85" i="4" s="1"/>
  <c r="D85" i="2"/>
  <c r="I85" i="2"/>
  <c r="F85" i="2"/>
  <c r="I85" i="4"/>
  <c r="G85" i="2"/>
  <c r="F85" i="4"/>
  <c r="J85" i="4"/>
  <c r="J85" i="2"/>
  <c r="G85" i="4"/>
  <c r="E85" i="4"/>
  <c r="O85" i="4" s="1"/>
  <c r="D85" i="4"/>
  <c r="E85" i="2"/>
  <c r="O85" i="2" s="1"/>
  <c r="I44" i="2"/>
  <c r="E44" i="4"/>
  <c r="O44" i="4" s="1"/>
  <c r="F44" i="2"/>
  <c r="G44" i="2"/>
  <c r="J44" i="2"/>
  <c r="F44" i="4"/>
  <c r="G44" i="4"/>
  <c r="I44" i="4"/>
  <c r="E44" i="2"/>
  <c r="O44" i="2" s="1"/>
  <c r="D44" i="2"/>
  <c r="J44" i="4"/>
  <c r="X44" i="4"/>
  <c r="Y44" i="4" s="1"/>
  <c r="D44" i="4"/>
  <c r="J72" i="2"/>
  <c r="E25" i="4"/>
  <c r="O25" i="4" s="1"/>
  <c r="D25" i="4"/>
  <c r="F25" i="2"/>
  <c r="I25" i="2"/>
  <c r="G25" i="4"/>
  <c r="G25" i="2"/>
  <c r="X25" i="4"/>
  <c r="Y25" i="4" s="1"/>
  <c r="J25" i="4"/>
  <c r="E25" i="2"/>
  <c r="D25" i="2"/>
  <c r="J25" i="2"/>
  <c r="I25" i="4"/>
  <c r="F25" i="4"/>
  <c r="E23" i="2"/>
  <c r="J23" i="2"/>
  <c r="I23" i="2"/>
  <c r="D23" i="2"/>
  <c r="X23" i="4"/>
  <c r="Y23" i="4" s="1"/>
  <c r="F23" i="2"/>
  <c r="E23" i="4"/>
  <c r="D23" i="4"/>
  <c r="G23" i="4"/>
  <c r="G23" i="2"/>
  <c r="F23" i="4"/>
  <c r="I23" i="4"/>
  <c r="J23" i="4"/>
  <c r="E37" i="2"/>
  <c r="D37" i="2"/>
  <c r="F37" i="2"/>
  <c r="J37" i="2"/>
  <c r="J37" i="4"/>
  <c r="F37" i="4"/>
  <c r="G37" i="4"/>
  <c r="I37" i="4"/>
  <c r="X37" i="4"/>
  <c r="Y37" i="4" s="1"/>
  <c r="D37" i="4"/>
  <c r="E37" i="4"/>
  <c r="G37" i="2"/>
  <c r="I37" i="2"/>
  <c r="D45" i="4"/>
  <c r="J45" i="4"/>
  <c r="J45" i="2"/>
  <c r="I45" i="2"/>
  <c r="X45" i="4"/>
  <c r="Y45" i="4" s="1"/>
  <c r="E45" i="4"/>
  <c r="O45" i="4" s="1"/>
  <c r="F45" i="2"/>
  <c r="G45" i="2"/>
  <c r="E45" i="2"/>
  <c r="G45" i="4"/>
  <c r="D45" i="2"/>
  <c r="F45" i="4"/>
  <c r="I45" i="4"/>
  <c r="X33" i="4"/>
  <c r="Y33" i="4" s="1"/>
  <c r="E83" i="4"/>
  <c r="D83" i="4"/>
  <c r="D83" i="2"/>
  <c r="J83" i="2"/>
  <c r="G83" i="2"/>
  <c r="J83" i="4"/>
  <c r="I83" i="2"/>
  <c r="G83" i="4"/>
  <c r="F83" i="2"/>
  <c r="I83" i="4"/>
  <c r="F83" i="4"/>
  <c r="X83" i="4"/>
  <c r="Y83" i="4" s="1"/>
  <c r="E83" i="2"/>
  <c r="D28" i="2"/>
  <c r="F28" i="2"/>
  <c r="G28" i="2"/>
  <c r="J28" i="4"/>
  <c r="F28" i="4"/>
  <c r="G28" i="4"/>
  <c r="X28" i="4"/>
  <c r="Y28" i="4" s="1"/>
  <c r="E28" i="2"/>
  <c r="O28" i="2" s="1"/>
  <c r="E28" i="4"/>
  <c r="D28" i="4"/>
  <c r="I28" i="2"/>
  <c r="J28" i="2"/>
  <c r="I28" i="4"/>
  <c r="G48" i="2"/>
  <c r="F48" i="4"/>
  <c r="F48" i="2"/>
  <c r="X48" i="4"/>
  <c r="Y48" i="4" s="1"/>
  <c r="E48" i="4"/>
  <c r="O48" i="4" s="1"/>
  <c r="D48" i="4"/>
  <c r="G48" i="4"/>
  <c r="I48" i="2"/>
  <c r="I48" i="4"/>
  <c r="J48" i="4"/>
  <c r="J48" i="2"/>
  <c r="D48" i="2"/>
  <c r="E48" i="2"/>
  <c r="O48" i="2" s="1"/>
  <c r="E106" i="2"/>
  <c r="F106" i="4"/>
  <c r="E106" i="4"/>
  <c r="I106" i="2"/>
  <c r="G106" i="2"/>
  <c r="G106" i="4"/>
  <c r="J106" i="4"/>
  <c r="D106" i="2"/>
  <c r="D106" i="4"/>
  <c r="I106" i="4"/>
  <c r="J106" i="2"/>
  <c r="X106" i="4"/>
  <c r="Y106" i="4" s="1"/>
  <c r="F106" i="2"/>
  <c r="X26" i="4"/>
  <c r="Y26" i="4" s="1"/>
  <c r="D26" i="2"/>
  <c r="E26" i="2"/>
  <c r="F26" i="2"/>
  <c r="I26" i="2"/>
  <c r="J26" i="2"/>
  <c r="G26" i="4"/>
  <c r="J26" i="4"/>
  <c r="F26" i="4"/>
  <c r="I26" i="4"/>
  <c r="E26" i="4"/>
  <c r="D26" i="4"/>
  <c r="G26" i="2"/>
  <c r="F17" i="2"/>
  <c r="I17" i="2"/>
  <c r="E17" i="2"/>
  <c r="I17" i="4"/>
  <c r="F17" i="4"/>
  <c r="J17" i="4"/>
  <c r="G17" i="4"/>
  <c r="X17" i="4"/>
  <c r="Y17" i="4" s="1"/>
  <c r="D17" i="4"/>
  <c r="D17" i="2"/>
  <c r="J17" i="2"/>
  <c r="E17" i="4"/>
  <c r="G17" i="2"/>
  <c r="E34" i="4"/>
  <c r="O34" i="4" s="1"/>
  <c r="D34" i="4"/>
  <c r="F34" i="2"/>
  <c r="I34" i="2"/>
  <c r="J34" i="2"/>
  <c r="G34" i="2"/>
  <c r="F34" i="4"/>
  <c r="I34" i="4"/>
  <c r="G34" i="4"/>
  <c r="X34" i="4"/>
  <c r="Y34" i="4" s="1"/>
  <c r="E34" i="2"/>
  <c r="D34" i="2"/>
  <c r="J34" i="4"/>
  <c r="D13" i="4"/>
  <c r="F13" i="2"/>
  <c r="I13" i="2"/>
  <c r="G13" i="2"/>
  <c r="D13" i="2"/>
  <c r="G13" i="4"/>
  <c r="E13" i="4"/>
  <c r="X13" i="4"/>
  <c r="Y13" i="4" s="1"/>
  <c r="E13" i="2"/>
  <c r="J13" i="2"/>
  <c r="I13" i="4"/>
  <c r="F13" i="4"/>
  <c r="J13" i="4"/>
  <c r="J20" i="2"/>
  <c r="I20" i="2"/>
  <c r="G20" i="4"/>
  <c r="D20" i="2"/>
  <c r="E20" i="4"/>
  <c r="O20" i="4" s="1"/>
  <c r="G20" i="2"/>
  <c r="F20" i="2"/>
  <c r="E20" i="2"/>
  <c r="I20" i="4"/>
  <c r="J20" i="4"/>
  <c r="F20" i="4"/>
  <c r="X20" i="4"/>
  <c r="Y20" i="4" s="1"/>
  <c r="D20" i="4"/>
  <c r="D80" i="4"/>
  <c r="E80" i="2"/>
  <c r="O80" i="2" s="1"/>
  <c r="F80" i="2"/>
  <c r="I80" i="4"/>
  <c r="G80" i="2"/>
  <c r="J80" i="4"/>
  <c r="I80" i="2"/>
  <c r="X80" i="4"/>
  <c r="Y80" i="4" s="1"/>
  <c r="E80" i="4"/>
  <c r="O80" i="4" s="1"/>
  <c r="D80" i="2"/>
  <c r="J80" i="2"/>
  <c r="G80" i="4"/>
  <c r="F80" i="4"/>
  <c r="E104" i="4"/>
  <c r="J104" i="2"/>
  <c r="D104" i="4"/>
  <c r="I104" i="4"/>
  <c r="F104" i="2"/>
  <c r="X104" i="4"/>
  <c r="Y104" i="4" s="1"/>
  <c r="I104" i="2"/>
  <c r="J104" i="4"/>
  <c r="G104" i="2"/>
  <c r="E104" i="2"/>
  <c r="G104" i="4"/>
  <c r="D104" i="2"/>
  <c r="F104" i="4"/>
  <c r="X74" i="4"/>
  <c r="Y74" i="4" s="1"/>
  <c r="E74" i="4"/>
  <c r="E74" i="2"/>
  <c r="G74" i="2"/>
  <c r="F74" i="2"/>
  <c r="G74" i="4"/>
  <c r="D74" i="4"/>
  <c r="D74" i="2"/>
  <c r="I74" i="2"/>
  <c r="J74" i="2"/>
  <c r="F74" i="4"/>
  <c r="I74" i="4"/>
  <c r="J74" i="4"/>
  <c r="O105" i="2" l="1"/>
  <c r="O63" i="2"/>
  <c r="O25" i="2"/>
  <c r="O46" i="2"/>
  <c r="O45" i="2"/>
  <c r="O69" i="2"/>
  <c r="O74" i="2"/>
  <c r="O84" i="2"/>
  <c r="O34" i="2"/>
  <c r="O100" i="2"/>
  <c r="O28" i="4"/>
  <c r="O74" i="4"/>
  <c r="O20" i="2"/>
  <c r="O55" i="2"/>
  <c r="O46" i="4"/>
  <c r="O59" i="4"/>
  <c r="O61" i="4"/>
  <c r="D47" i="4"/>
  <c r="E47" i="4"/>
  <c r="G18" i="2"/>
  <c r="D101" i="4"/>
  <c r="D47" i="2"/>
  <c r="D18" i="4"/>
  <c r="X47" i="4"/>
  <c r="Y47" i="4" s="1"/>
  <c r="E47" i="2"/>
  <c r="H105" i="4"/>
  <c r="O105" i="4" s="1"/>
  <c r="F79" i="4"/>
  <c r="G47" i="4"/>
  <c r="E12" i="2"/>
  <c r="F30" i="4"/>
  <c r="I24" i="2"/>
  <c r="I107" i="4"/>
  <c r="I98" i="2"/>
  <c r="F99" i="4"/>
  <c r="K99" i="4" s="1"/>
  <c r="F101" i="4"/>
  <c r="J70" i="4"/>
  <c r="H96" i="2"/>
  <c r="O96" i="2" s="1"/>
  <c r="J30" i="2"/>
  <c r="X24" i="4"/>
  <c r="Y24" i="4" s="1"/>
  <c r="D75" i="2"/>
  <c r="S75" i="2" s="1"/>
  <c r="T75" i="2" s="1"/>
  <c r="D107" i="4"/>
  <c r="J98" i="4"/>
  <c r="D99" i="2"/>
  <c r="F101" i="2"/>
  <c r="J12" i="4"/>
  <c r="G30" i="4"/>
  <c r="E97" i="4"/>
  <c r="S97" i="4" s="1"/>
  <c r="T97" i="4" s="1"/>
  <c r="J24" i="4"/>
  <c r="E75" i="2"/>
  <c r="F107" i="4"/>
  <c r="F98" i="2"/>
  <c r="I16" i="4"/>
  <c r="I101" i="4"/>
  <c r="F30" i="2"/>
  <c r="G97" i="4"/>
  <c r="I24" i="4"/>
  <c r="E75" i="4"/>
  <c r="E107" i="4"/>
  <c r="M107" i="4" s="1"/>
  <c r="G98" i="2"/>
  <c r="E101" i="2"/>
  <c r="J47" i="4"/>
  <c r="E30" i="4"/>
  <c r="X97" i="4"/>
  <c r="Y97" i="4" s="1"/>
  <c r="D24" i="4"/>
  <c r="G75" i="4"/>
  <c r="J107" i="2"/>
  <c r="E98" i="2"/>
  <c r="S98" i="2" s="1"/>
  <c r="E101" i="4"/>
  <c r="I47" i="2"/>
  <c r="F47" i="4"/>
  <c r="G97" i="2"/>
  <c r="M97" i="2" s="1"/>
  <c r="E24" i="2"/>
  <c r="K24" i="2" s="1"/>
  <c r="G101" i="2"/>
  <c r="G43" i="2"/>
  <c r="F47" i="2"/>
  <c r="D81" i="4"/>
  <c r="I97" i="4"/>
  <c r="F24" i="2"/>
  <c r="G89" i="2"/>
  <c r="M89" i="2" s="1"/>
  <c r="J101" i="2"/>
  <c r="J73" i="2"/>
  <c r="D43" i="2"/>
  <c r="J47" i="2"/>
  <c r="E81" i="4"/>
  <c r="K81" i="4" s="1"/>
  <c r="G22" i="4"/>
  <c r="J101" i="4"/>
  <c r="G73" i="2"/>
  <c r="J81" i="4"/>
  <c r="E22" i="2"/>
  <c r="E21" i="4"/>
  <c r="S21" i="4" s="1"/>
  <c r="T21" i="4" s="1"/>
  <c r="D101" i="2"/>
  <c r="E73" i="2"/>
  <c r="O73" i="2" s="1"/>
  <c r="H70" i="2"/>
  <c r="I79" i="2"/>
  <c r="G79" i="2"/>
  <c r="E65" i="4"/>
  <c r="O65" i="4" s="1"/>
  <c r="H65" i="2"/>
  <c r="G65" i="4"/>
  <c r="H65" i="4"/>
  <c r="I65" i="4"/>
  <c r="J33" i="2"/>
  <c r="D79" i="2"/>
  <c r="F65" i="4"/>
  <c r="H79" i="4"/>
  <c r="G65" i="2"/>
  <c r="H79" i="2"/>
  <c r="G33" i="4"/>
  <c r="F72" i="2"/>
  <c r="D79" i="4"/>
  <c r="E52" i="2"/>
  <c r="F65" i="2"/>
  <c r="K65" i="2" s="1"/>
  <c r="F67" i="2"/>
  <c r="E22" i="4"/>
  <c r="J97" i="4"/>
  <c r="J66" i="2"/>
  <c r="X107" i="4"/>
  <c r="Y107" i="4" s="1"/>
  <c r="J16" i="2"/>
  <c r="I70" i="2"/>
  <c r="F88" i="4"/>
  <c r="H70" i="4"/>
  <c r="O70" i="4" s="1"/>
  <c r="E33" i="4"/>
  <c r="J33" i="4"/>
  <c r="E72" i="2"/>
  <c r="X79" i="4"/>
  <c r="Y79" i="4" s="1"/>
  <c r="J65" i="2"/>
  <c r="D67" i="2"/>
  <c r="D22" i="4"/>
  <c r="D97" i="4"/>
  <c r="F66" i="2"/>
  <c r="D107" i="2"/>
  <c r="D16" i="2"/>
  <c r="X70" i="4"/>
  <c r="Y70" i="4" s="1"/>
  <c r="G88" i="2"/>
  <c r="H22" i="2"/>
  <c r="O22" i="2" s="1"/>
  <c r="F33" i="4"/>
  <c r="K33" i="4" s="1"/>
  <c r="D72" i="4"/>
  <c r="S72" i="4" s="1"/>
  <c r="T72" i="4" s="1"/>
  <c r="E79" i="4"/>
  <c r="I65" i="2"/>
  <c r="I66" i="2"/>
  <c r="I70" i="4"/>
  <c r="J79" i="2"/>
  <c r="E33" i="2"/>
  <c r="E79" i="2"/>
  <c r="O79" i="2" s="1"/>
  <c r="I33" i="4"/>
  <c r="E72" i="4"/>
  <c r="G79" i="4"/>
  <c r="M79" i="4" s="1"/>
  <c r="D65" i="2"/>
  <c r="G66" i="2"/>
  <c r="M66" i="2" s="1"/>
  <c r="G86" i="4"/>
  <c r="I33" i="2"/>
  <c r="X72" i="4"/>
  <c r="Y72" i="4" s="1"/>
  <c r="I79" i="4"/>
  <c r="E65" i="2"/>
  <c r="F22" i="2"/>
  <c r="J97" i="2"/>
  <c r="D66" i="2"/>
  <c r="G86" i="2"/>
  <c r="H94" i="2"/>
  <c r="O94" i="2" s="1"/>
  <c r="F79" i="2"/>
  <c r="K79" i="2" s="1"/>
  <c r="G72" i="2"/>
  <c r="M72" i="2" s="1"/>
  <c r="F33" i="2"/>
  <c r="J72" i="4"/>
  <c r="D65" i="4"/>
  <c r="D22" i="2"/>
  <c r="D97" i="2"/>
  <c r="E66" i="2"/>
  <c r="J86" i="2"/>
  <c r="G33" i="2"/>
  <c r="M33" i="2" s="1"/>
  <c r="I72" i="4"/>
  <c r="X65" i="4"/>
  <c r="Y65" i="4" s="1"/>
  <c r="F97" i="4"/>
  <c r="D72" i="2"/>
  <c r="D33" i="2"/>
  <c r="G72" i="4"/>
  <c r="J22" i="2"/>
  <c r="I97" i="2"/>
  <c r="F72" i="4"/>
  <c r="K72" i="4" s="1"/>
  <c r="J67" i="2"/>
  <c r="F22" i="4"/>
  <c r="E97" i="2"/>
  <c r="H23" i="4"/>
  <c r="O23" i="4" s="1"/>
  <c r="O94" i="4"/>
  <c r="E66" i="4"/>
  <c r="S66" i="4" s="1"/>
  <c r="T66" i="4" s="1"/>
  <c r="G107" i="2"/>
  <c r="M107" i="2" s="1"/>
  <c r="D99" i="4"/>
  <c r="F96" i="2"/>
  <c r="F70" i="4"/>
  <c r="F88" i="2"/>
  <c r="D66" i="4"/>
  <c r="E107" i="2"/>
  <c r="I99" i="4"/>
  <c r="D96" i="2"/>
  <c r="S96" i="2" s="1"/>
  <c r="F70" i="2"/>
  <c r="I88" i="4"/>
  <c r="F66" i="4"/>
  <c r="G107" i="4"/>
  <c r="E99" i="2"/>
  <c r="F96" i="4"/>
  <c r="J70" i="2"/>
  <c r="J88" i="2"/>
  <c r="J99" i="2"/>
  <c r="I96" i="2"/>
  <c r="D88" i="4"/>
  <c r="H73" i="4"/>
  <c r="F99" i="2"/>
  <c r="K99" i="2" s="1"/>
  <c r="E96" i="4"/>
  <c r="O96" i="4" s="1"/>
  <c r="G88" i="4"/>
  <c r="M88" i="4" s="1"/>
  <c r="O89" i="2"/>
  <c r="J16" i="4"/>
  <c r="J96" i="4"/>
  <c r="O23" i="2"/>
  <c r="O54" i="2"/>
  <c r="F29" i="4"/>
  <c r="J29" i="2"/>
  <c r="G18" i="4"/>
  <c r="M18" i="4" s="1"/>
  <c r="F29" i="2"/>
  <c r="I12" i="2"/>
  <c r="E67" i="4"/>
  <c r="M67" i="4" s="1"/>
  <c r="I30" i="2"/>
  <c r="J53" i="4"/>
  <c r="I21" i="2"/>
  <c r="G24" i="2"/>
  <c r="J75" i="2"/>
  <c r="O58" i="2"/>
  <c r="O50" i="4"/>
  <c r="I29" i="2"/>
  <c r="D16" i="4"/>
  <c r="I96" i="4"/>
  <c r="E70" i="2"/>
  <c r="X18" i="4"/>
  <c r="Y18" i="4" s="1"/>
  <c r="F52" i="4"/>
  <c r="K52" i="4" s="1"/>
  <c r="F12" i="2"/>
  <c r="K12" i="2" s="1"/>
  <c r="X67" i="4"/>
  <c r="Y67" i="4" s="1"/>
  <c r="D30" i="2"/>
  <c r="J21" i="2"/>
  <c r="D24" i="2"/>
  <c r="F75" i="2"/>
  <c r="G29" i="2"/>
  <c r="G99" i="4"/>
  <c r="E16" i="2"/>
  <c r="S16" i="2" s="1"/>
  <c r="G101" i="4"/>
  <c r="M101" i="4" s="1"/>
  <c r="G96" i="4"/>
  <c r="D70" i="2"/>
  <c r="S70" i="2" s="1"/>
  <c r="T70" i="2" s="1"/>
  <c r="E18" i="2"/>
  <c r="H54" i="4"/>
  <c r="O54" i="4" s="1"/>
  <c r="H18" i="4"/>
  <c r="G52" i="4"/>
  <c r="M52" i="4" s="1"/>
  <c r="E12" i="4"/>
  <c r="E30" i="2"/>
  <c r="I53" i="4"/>
  <c r="D21" i="4"/>
  <c r="E24" i="4"/>
  <c r="S24" i="4" s="1"/>
  <c r="T24" i="4" s="1"/>
  <c r="I75" i="2"/>
  <c r="J107" i="4"/>
  <c r="O50" i="2"/>
  <c r="E29" i="4"/>
  <c r="G99" i="2"/>
  <c r="E16" i="4"/>
  <c r="I101" i="2"/>
  <c r="J96" i="2"/>
  <c r="D70" i="4"/>
  <c r="S70" i="4" s="1"/>
  <c r="T70" i="4" s="1"/>
  <c r="F18" i="4"/>
  <c r="H18" i="2"/>
  <c r="G30" i="2"/>
  <c r="M30" i="2" s="1"/>
  <c r="F21" i="4"/>
  <c r="J24" i="2"/>
  <c r="G75" i="2"/>
  <c r="M75" i="2" s="1"/>
  <c r="O71" i="2"/>
  <c r="X29" i="4"/>
  <c r="Y29" i="4" s="1"/>
  <c r="E99" i="4"/>
  <c r="G16" i="4"/>
  <c r="D96" i="4"/>
  <c r="E18" i="4"/>
  <c r="I99" i="2"/>
  <c r="G16" i="2"/>
  <c r="M16" i="2" s="1"/>
  <c r="I77" i="2"/>
  <c r="F18" i="2"/>
  <c r="O71" i="4"/>
  <c r="X16" i="4"/>
  <c r="Y16" i="4" s="1"/>
  <c r="D77" i="4"/>
  <c r="I18" i="2"/>
  <c r="H107" i="4"/>
  <c r="O107" i="4" s="1"/>
  <c r="H107" i="2"/>
  <c r="O107" i="2" s="1"/>
  <c r="H106" i="4"/>
  <c r="O106" i="4" s="1"/>
  <c r="H106" i="2"/>
  <c r="O106" i="2" s="1"/>
  <c r="H104" i="4"/>
  <c r="O104" i="4" s="1"/>
  <c r="H104" i="2"/>
  <c r="O104" i="2" s="1"/>
  <c r="O22" i="4"/>
  <c r="H88" i="4"/>
  <c r="H88" i="2"/>
  <c r="H93" i="2"/>
  <c r="O93" i="2" s="1"/>
  <c r="H93" i="4"/>
  <c r="O93" i="4" s="1"/>
  <c r="H92" i="2"/>
  <c r="O92" i="2" s="1"/>
  <c r="H92" i="4"/>
  <c r="O92" i="4" s="1"/>
  <c r="H90" i="2"/>
  <c r="O90" i="2" s="1"/>
  <c r="H90" i="4"/>
  <c r="O90" i="4" s="1"/>
  <c r="H91" i="2"/>
  <c r="O91" i="2" s="1"/>
  <c r="H91" i="4"/>
  <c r="O91" i="4" s="1"/>
  <c r="H16" i="4"/>
  <c r="O16" i="4" s="1"/>
  <c r="F16" i="4"/>
  <c r="G77" i="4"/>
  <c r="M77" i="4" s="1"/>
  <c r="O73" i="4"/>
  <c r="I88" i="2"/>
  <c r="H16" i="2"/>
  <c r="O16" i="2" s="1"/>
  <c r="H101" i="2"/>
  <c r="H101" i="4"/>
  <c r="O101" i="4" s="1"/>
  <c r="I16" i="2"/>
  <c r="J77" i="4"/>
  <c r="J49" i="2"/>
  <c r="E88" i="4"/>
  <c r="H98" i="2"/>
  <c r="H98" i="4"/>
  <c r="O98" i="4" s="1"/>
  <c r="G77" i="2"/>
  <c r="E49" i="2"/>
  <c r="E88" i="2"/>
  <c r="K88" i="2" s="1"/>
  <c r="I77" i="4"/>
  <c r="I49" i="2"/>
  <c r="X88" i="4"/>
  <c r="Y88" i="4" s="1"/>
  <c r="F77" i="4"/>
  <c r="J88" i="4"/>
  <c r="J18" i="2"/>
  <c r="H81" i="2"/>
  <c r="O81" i="2" s="1"/>
  <c r="H99" i="2"/>
  <c r="O99" i="2" s="1"/>
  <c r="H99" i="4"/>
  <c r="H97" i="2"/>
  <c r="H97" i="4"/>
  <c r="E77" i="2"/>
  <c r="K77" i="2" s="1"/>
  <c r="D18" i="2"/>
  <c r="S18" i="2" s="1"/>
  <c r="T18" i="2" s="1"/>
  <c r="H24" i="4"/>
  <c r="O24" i="4" s="1"/>
  <c r="D75" i="4"/>
  <c r="S75" i="4" s="1"/>
  <c r="T75" i="4" s="1"/>
  <c r="J77" i="2"/>
  <c r="O70" i="2"/>
  <c r="D64" i="4"/>
  <c r="D30" i="4"/>
  <c r="S30" i="4" s="1"/>
  <c r="T30" i="4" s="1"/>
  <c r="E21" i="2"/>
  <c r="M21" i="2" s="1"/>
  <c r="X75" i="4"/>
  <c r="Y75" i="4" s="1"/>
  <c r="F77" i="2"/>
  <c r="E64" i="4"/>
  <c r="S64" i="4" s="1"/>
  <c r="T64" i="4" s="1"/>
  <c r="J75" i="4"/>
  <c r="D29" i="2"/>
  <c r="D77" i="2"/>
  <c r="X64" i="4"/>
  <c r="Y64" i="4" s="1"/>
  <c r="F21" i="2"/>
  <c r="K21" i="2" s="1"/>
  <c r="F75" i="4"/>
  <c r="G29" i="4"/>
  <c r="M29" i="4" s="1"/>
  <c r="X77" i="4"/>
  <c r="Y77" i="4" s="1"/>
  <c r="I18" i="4"/>
  <c r="J64" i="4"/>
  <c r="O19" i="2"/>
  <c r="O58" i="4"/>
  <c r="O62" i="2"/>
  <c r="O62" i="4"/>
  <c r="O19" i="4"/>
  <c r="O53" i="2"/>
  <c r="O31" i="2"/>
  <c r="O36" i="2"/>
  <c r="O55" i="4"/>
  <c r="O38" i="4"/>
  <c r="O36" i="4"/>
  <c r="O41" i="4"/>
  <c r="O63" i="4"/>
  <c r="O81" i="4"/>
  <c r="F86" i="4"/>
  <c r="J86" i="4"/>
  <c r="I86" i="4"/>
  <c r="I86" i="2"/>
  <c r="H49" i="2"/>
  <c r="O49" i="2" s="1"/>
  <c r="H49" i="4"/>
  <c r="H21" i="4"/>
  <c r="O21" i="4" s="1"/>
  <c r="H21" i="2"/>
  <c r="H29" i="2"/>
  <c r="H29" i="4"/>
  <c r="H12" i="4"/>
  <c r="O12" i="4" s="1"/>
  <c r="G12" i="2"/>
  <c r="M12" i="2" s="1"/>
  <c r="G12" i="4"/>
  <c r="H12" i="2"/>
  <c r="O12" i="2" s="1"/>
  <c r="H47" i="2"/>
  <c r="O47" i="2" s="1"/>
  <c r="H47" i="4"/>
  <c r="O47" i="4" s="1"/>
  <c r="H40" i="2"/>
  <c r="O40" i="2" s="1"/>
  <c r="H40" i="4"/>
  <c r="O40" i="4" s="1"/>
  <c r="H75" i="2"/>
  <c r="O75" i="2" s="1"/>
  <c r="H75" i="4"/>
  <c r="O75" i="4" s="1"/>
  <c r="H43" i="2"/>
  <c r="O43" i="2" s="1"/>
  <c r="H43" i="4"/>
  <c r="O43" i="4" s="1"/>
  <c r="H67" i="2"/>
  <c r="O67" i="2" s="1"/>
  <c r="H67" i="4"/>
  <c r="H64" i="2"/>
  <c r="H64" i="4"/>
  <c r="H42" i="2"/>
  <c r="O42" i="2" s="1"/>
  <c r="H42" i="4"/>
  <c r="O42" i="4" s="1"/>
  <c r="E64" i="2"/>
  <c r="H72" i="2"/>
  <c r="O72" i="2" s="1"/>
  <c r="H72" i="4"/>
  <c r="O72" i="4" s="1"/>
  <c r="H26" i="2"/>
  <c r="O26" i="2" s="1"/>
  <c r="H26" i="4"/>
  <c r="O26" i="4" s="1"/>
  <c r="I64" i="4"/>
  <c r="H17" i="2"/>
  <c r="O17" i="2" s="1"/>
  <c r="H17" i="4"/>
  <c r="O17" i="4" s="1"/>
  <c r="H33" i="4"/>
  <c r="O33" i="4" s="1"/>
  <c r="H33" i="2"/>
  <c r="H83" i="2"/>
  <c r="O83" i="2" s="1"/>
  <c r="H83" i="4"/>
  <c r="O83" i="4" s="1"/>
  <c r="H86" i="2"/>
  <c r="H86" i="4"/>
  <c r="F64" i="4"/>
  <c r="K64" i="4" s="1"/>
  <c r="H66" i="4"/>
  <c r="H66" i="2"/>
  <c r="O66" i="2" s="1"/>
  <c r="H13" i="2"/>
  <c r="O13" i="2" s="1"/>
  <c r="H13" i="4"/>
  <c r="O13" i="4" s="1"/>
  <c r="F49" i="4"/>
  <c r="E86" i="2"/>
  <c r="M86" i="2" s="1"/>
  <c r="G64" i="2"/>
  <c r="H60" i="2"/>
  <c r="O60" i="2" s="1"/>
  <c r="H60" i="4"/>
  <c r="O60" i="4" s="1"/>
  <c r="I49" i="4"/>
  <c r="X86" i="4"/>
  <c r="Y86" i="4" s="1"/>
  <c r="I64" i="2"/>
  <c r="H76" i="4"/>
  <c r="O76" i="4" s="1"/>
  <c r="H76" i="2"/>
  <c r="O76" i="2" s="1"/>
  <c r="G49" i="4"/>
  <c r="D64" i="2"/>
  <c r="H52" i="2"/>
  <c r="O52" i="2" s="1"/>
  <c r="H52" i="4"/>
  <c r="O52" i="4" s="1"/>
  <c r="D49" i="2"/>
  <c r="H77" i="4"/>
  <c r="O77" i="4" s="1"/>
  <c r="H77" i="2"/>
  <c r="E29" i="2"/>
  <c r="D49" i="4"/>
  <c r="S49" i="4" s="1"/>
  <c r="T49" i="4" s="1"/>
  <c r="D29" i="4"/>
  <c r="E49" i="4"/>
  <c r="D86" i="2"/>
  <c r="I29" i="4"/>
  <c r="X49" i="4"/>
  <c r="Y49" i="4" s="1"/>
  <c r="D86" i="4"/>
  <c r="F64" i="2"/>
  <c r="H30" i="2"/>
  <c r="O30" i="2" s="1"/>
  <c r="H30" i="4"/>
  <c r="O30" i="4" s="1"/>
  <c r="G49" i="2"/>
  <c r="M49" i="2" s="1"/>
  <c r="E86" i="4"/>
  <c r="J64" i="2"/>
  <c r="H37" i="4"/>
  <c r="O37" i="4" s="1"/>
  <c r="H37" i="2"/>
  <c r="O37" i="2" s="1"/>
  <c r="O78" i="4"/>
  <c r="S88" i="4"/>
  <c r="T88" i="4" s="1"/>
  <c r="O88" i="4"/>
  <c r="O78" i="2"/>
  <c r="K70" i="4"/>
  <c r="K28" i="2"/>
  <c r="O35" i="4"/>
  <c r="M35" i="4"/>
  <c r="S93" i="2"/>
  <c r="T93" i="2" s="1"/>
  <c r="K57" i="4"/>
  <c r="S83" i="4"/>
  <c r="T83" i="4" s="1"/>
  <c r="S90" i="2"/>
  <c r="T90" i="2" s="1"/>
  <c r="M80" i="4"/>
  <c r="K90" i="2"/>
  <c r="M70" i="2"/>
  <c r="M50" i="2"/>
  <c r="K43" i="4"/>
  <c r="K98" i="2"/>
  <c r="S38" i="4"/>
  <c r="T38" i="4" s="1"/>
  <c r="M105" i="4"/>
  <c r="S83" i="2"/>
  <c r="T83" i="2" s="1"/>
  <c r="S73" i="2"/>
  <c r="T73" i="2" s="1"/>
  <c r="K92" i="2"/>
  <c r="K68" i="4"/>
  <c r="K60" i="2"/>
  <c r="S55" i="4"/>
  <c r="T55" i="4" s="1"/>
  <c r="M74" i="2"/>
  <c r="M94" i="4"/>
  <c r="K76" i="4"/>
  <c r="S63" i="2"/>
  <c r="T63" i="2" s="1"/>
  <c r="K72" i="2"/>
  <c r="M71" i="4"/>
  <c r="S61" i="2"/>
  <c r="T61" i="2" s="1"/>
  <c r="K40" i="4"/>
  <c r="S102" i="4"/>
  <c r="T102" i="4" s="1"/>
  <c r="S55" i="2"/>
  <c r="T55" i="2" s="1"/>
  <c r="S58" i="2"/>
  <c r="T58" i="2" s="1"/>
  <c r="K80" i="2"/>
  <c r="K26" i="2"/>
  <c r="S39" i="4"/>
  <c r="T39" i="4" s="1"/>
  <c r="K91" i="2"/>
  <c r="M96" i="2"/>
  <c r="M73" i="2"/>
  <c r="S48" i="2"/>
  <c r="T48" i="2" s="1"/>
  <c r="S89" i="2"/>
  <c r="T89" i="2" s="1"/>
  <c r="M42" i="4"/>
  <c r="K40" i="2"/>
  <c r="K100" i="2"/>
  <c r="M68" i="4"/>
  <c r="M41" i="4"/>
  <c r="K23" i="2"/>
  <c r="S72" i="2"/>
  <c r="T72" i="2" s="1"/>
  <c r="K94" i="4"/>
  <c r="M63" i="4"/>
  <c r="S20" i="4"/>
  <c r="T20" i="4" s="1"/>
  <c r="K39" i="4"/>
  <c r="K37" i="2"/>
  <c r="K84" i="2"/>
  <c r="M87" i="2"/>
  <c r="K36" i="2"/>
  <c r="K97" i="2"/>
  <c r="K107" i="2"/>
  <c r="S90" i="4"/>
  <c r="T90" i="4" s="1"/>
  <c r="K106" i="4"/>
  <c r="K44" i="4"/>
  <c r="S79" i="4"/>
  <c r="T79" i="4" s="1"/>
  <c r="M82" i="4"/>
  <c r="M43" i="2"/>
  <c r="S52" i="4"/>
  <c r="T52" i="4" s="1"/>
  <c r="M61" i="4"/>
  <c r="S88" i="2"/>
  <c r="T88" i="2" s="1"/>
  <c r="K76" i="2"/>
  <c r="M61" i="2"/>
  <c r="S51" i="2"/>
  <c r="T51" i="2" s="1"/>
  <c r="M58" i="4"/>
  <c r="K61" i="2"/>
  <c r="K53" i="4"/>
  <c r="S36" i="4"/>
  <c r="T36" i="4" s="1"/>
  <c r="K41" i="4"/>
  <c r="M48" i="2"/>
  <c r="S92" i="4"/>
  <c r="T92" i="4" s="1"/>
  <c r="S60" i="2"/>
  <c r="T60" i="2" s="1"/>
  <c r="S59" i="4"/>
  <c r="T59" i="4" s="1"/>
  <c r="K65" i="4"/>
  <c r="S61" i="4"/>
  <c r="T61" i="4" s="1"/>
  <c r="K86" i="2"/>
  <c r="K97" i="4"/>
  <c r="K55" i="4"/>
  <c r="S35" i="4"/>
  <c r="T35" i="4" s="1"/>
  <c r="K39" i="2"/>
  <c r="K31" i="2"/>
  <c r="S28" i="2"/>
  <c r="T28" i="2" s="1"/>
  <c r="M83" i="2"/>
  <c r="K101" i="4"/>
  <c r="K106" i="2"/>
  <c r="K32" i="2"/>
  <c r="S65" i="2"/>
  <c r="T65" i="2" s="1"/>
  <c r="M55" i="4"/>
  <c r="K50" i="2"/>
  <c r="K101" i="2"/>
  <c r="K80" i="4"/>
  <c r="M13" i="4"/>
  <c r="K17" i="2"/>
  <c r="S41" i="4"/>
  <c r="T41" i="4" s="1"/>
  <c r="K71" i="4"/>
  <c r="M26" i="2"/>
  <c r="M41" i="2"/>
  <c r="S34" i="4"/>
  <c r="T34" i="4" s="1"/>
  <c r="S37" i="4"/>
  <c r="T37" i="4" s="1"/>
  <c r="K44" i="2"/>
  <c r="M35" i="2"/>
  <c r="M59" i="2"/>
  <c r="S94" i="4"/>
  <c r="T94" i="4" s="1"/>
  <c r="M81" i="2"/>
  <c r="M53" i="4"/>
  <c r="S92" i="2"/>
  <c r="T92" i="2" s="1"/>
  <c r="M48" i="4"/>
  <c r="M55" i="2"/>
  <c r="K23" i="4"/>
  <c r="K59" i="4"/>
  <c r="S81" i="2"/>
  <c r="T81" i="2" s="1"/>
  <c r="M46" i="4"/>
  <c r="S41" i="2"/>
  <c r="T41" i="2" s="1"/>
  <c r="M16" i="4"/>
  <c r="K25" i="2"/>
  <c r="S54" i="4"/>
  <c r="T54" i="4" s="1"/>
  <c r="M98" i="4"/>
  <c r="K48" i="4"/>
  <c r="M45" i="2"/>
  <c r="S76" i="2"/>
  <c r="T76" i="2" s="1"/>
  <c r="S38" i="2"/>
  <c r="T38" i="2" s="1"/>
  <c r="K31" i="4"/>
  <c r="M33" i="4"/>
  <c r="K45" i="2"/>
  <c r="S100" i="2"/>
  <c r="T100" i="2" s="1"/>
  <c r="M60" i="2"/>
  <c r="M51" i="2"/>
  <c r="K53" i="2"/>
  <c r="K98" i="4"/>
  <c r="K50" i="4"/>
  <c r="K29" i="4"/>
  <c r="K89" i="4"/>
  <c r="K83" i="4"/>
  <c r="S23" i="2"/>
  <c r="T23" i="2" s="1"/>
  <c r="K100" i="4"/>
  <c r="S43" i="4"/>
  <c r="T43" i="4" s="1"/>
  <c r="S67" i="2"/>
  <c r="T67" i="2" s="1"/>
  <c r="S50" i="4"/>
  <c r="T50" i="4" s="1"/>
  <c r="S74" i="4"/>
  <c r="T74" i="4" s="1"/>
  <c r="M59" i="4"/>
  <c r="M12" i="4"/>
  <c r="K66" i="2"/>
  <c r="S62" i="2"/>
  <c r="T62" i="2" s="1"/>
  <c r="K73" i="2"/>
  <c r="M104" i="2"/>
  <c r="K74" i="2"/>
  <c r="K83" i="2"/>
  <c r="S69" i="4"/>
  <c r="T69" i="4" s="1"/>
  <c r="M56" i="2"/>
  <c r="S91" i="2"/>
  <c r="S62" i="4"/>
  <c r="T62" i="4" s="1"/>
  <c r="M98" i="2"/>
  <c r="S74" i="2"/>
  <c r="T74" i="2" s="1"/>
  <c r="K13" i="4"/>
  <c r="M74" i="4"/>
  <c r="M83" i="4"/>
  <c r="K33" i="2"/>
  <c r="M44" i="4"/>
  <c r="K56" i="2"/>
  <c r="S42" i="4"/>
  <c r="T42" i="4" s="1"/>
  <c r="S30" i="2"/>
  <c r="T30" i="2" s="1"/>
  <c r="S66" i="2"/>
  <c r="S31" i="2"/>
  <c r="T31" i="2" s="1"/>
  <c r="M78" i="4"/>
  <c r="K71" i="2"/>
  <c r="S51" i="4"/>
  <c r="T51" i="4" s="1"/>
  <c r="S78" i="2"/>
  <c r="K15" i="4"/>
  <c r="M54" i="2"/>
  <c r="M14" i="2"/>
  <c r="M22" i="4"/>
  <c r="K14" i="2"/>
  <c r="S47" i="2"/>
  <c r="T47" i="2" s="1"/>
  <c r="M72" i="4"/>
  <c r="S14" i="4"/>
  <c r="T14" i="4" s="1"/>
  <c r="M99" i="4"/>
  <c r="S14" i="2"/>
  <c r="T14" i="2" s="1"/>
  <c r="M100" i="4"/>
  <c r="S56" i="4"/>
  <c r="T56" i="4" s="1"/>
  <c r="K92" i="4"/>
  <c r="S84" i="4"/>
  <c r="T84" i="4" s="1"/>
  <c r="K14" i="4"/>
  <c r="S60" i="4"/>
  <c r="T60" i="4" s="1"/>
  <c r="K46" i="2"/>
  <c r="K42" i="4"/>
  <c r="M22" i="2"/>
  <c r="S71" i="2"/>
  <c r="T71" i="2" s="1"/>
  <c r="M101" i="2"/>
  <c r="S34" i="2"/>
  <c r="M56" i="4"/>
  <c r="K22" i="2"/>
  <c r="S85" i="4"/>
  <c r="T85" i="4" s="1"/>
  <c r="S35" i="2"/>
  <c r="T35" i="2" s="1"/>
  <c r="S59" i="2"/>
  <c r="T59" i="2" s="1"/>
  <c r="K94" i="2"/>
  <c r="M29" i="2"/>
  <c r="K73" i="4"/>
  <c r="M34" i="4"/>
  <c r="M102" i="2"/>
  <c r="K30" i="2"/>
  <c r="S103" i="4"/>
  <c r="T103" i="4" s="1"/>
  <c r="S71" i="4"/>
  <c r="T71" i="4" s="1"/>
  <c r="M89" i="4"/>
  <c r="S48" i="4"/>
  <c r="T48" i="4" s="1"/>
  <c r="M84" i="4"/>
  <c r="S105" i="4"/>
  <c r="T105" i="4" s="1"/>
  <c r="M92" i="2"/>
  <c r="M21" i="4"/>
  <c r="K75" i="4"/>
  <c r="S58" i="4"/>
  <c r="T58" i="4" s="1"/>
  <c r="S15" i="2"/>
  <c r="T15" i="2" s="1"/>
  <c r="S101" i="4"/>
  <c r="T101" i="4" s="1"/>
  <c r="K28" i="4"/>
  <c r="M13" i="2"/>
  <c r="K34" i="4"/>
  <c r="M28" i="2"/>
  <c r="M37" i="2"/>
  <c r="S23" i="4"/>
  <c r="T23" i="4" s="1"/>
  <c r="S95" i="2"/>
  <c r="T95" i="2" s="1"/>
  <c r="S54" i="2"/>
  <c r="T54" i="2" s="1"/>
  <c r="M102" i="4"/>
  <c r="K22" i="4"/>
  <c r="K15" i="2"/>
  <c r="M77" i="2"/>
  <c r="S73" i="4"/>
  <c r="T73" i="4" s="1"/>
  <c r="K104" i="4"/>
  <c r="K20" i="4"/>
  <c r="S106" i="2"/>
  <c r="K85" i="4"/>
  <c r="K35" i="2"/>
  <c r="S105" i="2"/>
  <c r="T105" i="2" s="1"/>
  <c r="S68" i="2"/>
  <c r="K59" i="2"/>
  <c r="S94" i="2"/>
  <c r="T94" i="2" s="1"/>
  <c r="S63" i="4"/>
  <c r="T63" i="4" s="1"/>
  <c r="S46" i="2"/>
  <c r="M90" i="2"/>
  <c r="K78" i="2"/>
  <c r="S77" i="4"/>
  <c r="T77" i="4" s="1"/>
  <c r="M73" i="4"/>
  <c r="K43" i="2"/>
  <c r="K63" i="4"/>
  <c r="K36" i="4"/>
  <c r="K75" i="2"/>
  <c r="S107" i="2"/>
  <c r="T107" i="2" s="1"/>
  <c r="M15" i="2"/>
  <c r="M28" i="4"/>
  <c r="S80" i="2"/>
  <c r="T80" i="2" s="1"/>
  <c r="S33" i="4"/>
  <c r="T33" i="4" s="1"/>
  <c r="S45" i="2"/>
  <c r="T45" i="2" s="1"/>
  <c r="S25" i="2"/>
  <c r="T25" i="2" s="1"/>
  <c r="M84" i="2"/>
  <c r="M69" i="2"/>
  <c r="S68" i="4"/>
  <c r="T68" i="4" s="1"/>
  <c r="M47" i="2"/>
  <c r="M76" i="4"/>
  <c r="M81" i="4"/>
  <c r="M91" i="2"/>
  <c r="S32" i="2"/>
  <c r="T32" i="2" s="1"/>
  <c r="M65" i="2"/>
  <c r="K38" i="2"/>
  <c r="S97" i="2"/>
  <c r="T97" i="2" s="1"/>
  <c r="M36" i="2"/>
  <c r="M24" i="4"/>
  <c r="M99" i="2"/>
  <c r="K74" i="4"/>
  <c r="S104" i="2"/>
  <c r="S33" i="2"/>
  <c r="T33" i="2" s="1"/>
  <c r="M23" i="4"/>
  <c r="K85" i="2"/>
  <c r="K93" i="4"/>
  <c r="M32" i="2"/>
  <c r="K46" i="4"/>
  <c r="M67" i="2"/>
  <c r="S57" i="4"/>
  <c r="T57" i="4" s="1"/>
  <c r="M90" i="4"/>
  <c r="K78" i="4"/>
  <c r="M37" i="4"/>
  <c r="S25" i="4"/>
  <c r="T25" i="4" s="1"/>
  <c r="S40" i="4"/>
  <c r="T40" i="4" s="1"/>
  <c r="M60" i="4"/>
  <c r="M63" i="2"/>
  <c r="M51" i="4"/>
  <c r="S32" i="4"/>
  <c r="T32" i="4" s="1"/>
  <c r="K62" i="2"/>
  <c r="M78" i="2"/>
  <c r="S89" i="4"/>
  <c r="T89" i="4" s="1"/>
  <c r="K26" i="4"/>
  <c r="M54" i="4"/>
  <c r="K87" i="2"/>
  <c r="S12" i="2"/>
  <c r="T12" i="2" s="1"/>
  <c r="K62" i="4"/>
  <c r="S84" i="2"/>
  <c r="T84" i="2" s="1"/>
  <c r="M14" i="4"/>
  <c r="K105" i="4"/>
  <c r="M68" i="2"/>
  <c r="M17" i="4"/>
  <c r="M95" i="4"/>
  <c r="S43" i="2"/>
  <c r="M47" i="4"/>
  <c r="S57" i="2"/>
  <c r="T57" i="2" s="1"/>
  <c r="S107" i="4"/>
  <c r="T107" i="4" s="1"/>
  <c r="S103" i="2"/>
  <c r="K96" i="2"/>
  <c r="K17" i="4"/>
  <c r="K79" i="4"/>
  <c r="M93" i="2"/>
  <c r="S87" i="2"/>
  <c r="K12" i="4"/>
  <c r="M38" i="4"/>
  <c r="M92" i="4"/>
  <c r="K58" i="4"/>
  <c r="M62" i="4"/>
  <c r="K49" i="2"/>
  <c r="M20" i="2"/>
  <c r="K45" i="4"/>
  <c r="S44" i="4"/>
  <c r="T44" i="4" s="1"/>
  <c r="K35" i="4"/>
  <c r="K95" i="2"/>
  <c r="M39" i="2"/>
  <c r="M94" i="2"/>
  <c r="S87" i="4"/>
  <c r="T87" i="4" s="1"/>
  <c r="S52" i="2"/>
  <c r="T52" i="2" s="1"/>
  <c r="M103" i="2"/>
  <c r="K34" i="2"/>
  <c r="S17" i="2"/>
  <c r="T17" i="2" s="1"/>
  <c r="M85" i="2"/>
  <c r="K82" i="2"/>
  <c r="M40" i="4"/>
  <c r="K60" i="4"/>
  <c r="S56" i="2"/>
  <c r="K47" i="4"/>
  <c r="M57" i="2"/>
  <c r="M38" i="2"/>
  <c r="K90" i="4"/>
  <c r="M34" i="2"/>
  <c r="M25" i="2"/>
  <c r="S82" i="2"/>
  <c r="T82" i="2" s="1"/>
  <c r="S100" i="4"/>
  <c r="T100" i="4" s="1"/>
  <c r="S39" i="2"/>
  <c r="T39" i="2" s="1"/>
  <c r="K47" i="2"/>
  <c r="S102" i="2"/>
  <c r="T102" i="2" s="1"/>
  <c r="S65" i="4"/>
  <c r="T65" i="4" s="1"/>
  <c r="M66" i="4"/>
  <c r="S50" i="2"/>
  <c r="T50" i="2" s="1"/>
  <c r="M20" i="4"/>
  <c r="K13" i="2"/>
  <c r="M106" i="4"/>
  <c r="S82" i="4"/>
  <c r="T82" i="4" s="1"/>
  <c r="K69" i="2"/>
  <c r="S40" i="2"/>
  <c r="T40" i="2" s="1"/>
  <c r="M39" i="4"/>
  <c r="K56" i="4"/>
  <c r="K87" i="4"/>
  <c r="S81" i="4"/>
  <c r="T81" i="4" s="1"/>
  <c r="S46" i="4"/>
  <c r="T46" i="4" s="1"/>
  <c r="K67" i="2"/>
  <c r="K57" i="2"/>
  <c r="K38" i="4"/>
  <c r="K24" i="4"/>
  <c r="M75" i="4"/>
  <c r="S98" i="4"/>
  <c r="T98" i="4" s="1"/>
  <c r="K77" i="4"/>
  <c r="M19" i="2"/>
  <c r="K104" i="2"/>
  <c r="M80" i="2"/>
  <c r="S13" i="4"/>
  <c r="T13" i="4" s="1"/>
  <c r="S26" i="2"/>
  <c r="M106" i="2"/>
  <c r="M85" i="4"/>
  <c r="K69" i="4"/>
  <c r="M100" i="2"/>
  <c r="K54" i="2"/>
  <c r="S76" i="4"/>
  <c r="T76" i="4" s="1"/>
  <c r="K21" i="4"/>
  <c r="M58" i="2"/>
  <c r="S104" i="4"/>
  <c r="T104" i="4" s="1"/>
  <c r="S80" i="4"/>
  <c r="T80" i="4" s="1"/>
  <c r="S28" i="4"/>
  <c r="T28" i="4" s="1"/>
  <c r="S37" i="2"/>
  <c r="T37" i="2" s="1"/>
  <c r="M25" i="4"/>
  <c r="K82" i="4"/>
  <c r="M87" i="4"/>
  <c r="K81" i="2"/>
  <c r="S91" i="4"/>
  <c r="T91" i="4" s="1"/>
  <c r="M65" i="4"/>
  <c r="S53" i="2"/>
  <c r="T53" i="2" s="1"/>
  <c r="K55" i="2"/>
  <c r="K103" i="4"/>
  <c r="S78" i="4"/>
  <c r="M17" i="2"/>
  <c r="S106" i="4"/>
  <c r="T106" i="4" s="1"/>
  <c r="M44" i="2"/>
  <c r="M95" i="2"/>
  <c r="M43" i="4"/>
  <c r="K63" i="2"/>
  <c r="K102" i="4"/>
  <c r="K42" i="2"/>
  <c r="M57" i="4"/>
  <c r="M36" i="4"/>
  <c r="S31" i="4"/>
  <c r="T31" i="4" s="1"/>
  <c r="S99" i="4"/>
  <c r="T99" i="4" s="1"/>
  <c r="S101" i="2"/>
  <c r="M96" i="4"/>
  <c r="S19" i="4"/>
  <c r="T19" i="4" s="1"/>
  <c r="S18" i="4"/>
  <c r="T18" i="4" s="1"/>
  <c r="S17" i="4"/>
  <c r="T17" i="4" s="1"/>
  <c r="K37" i="4"/>
  <c r="K54" i="4"/>
  <c r="K105" i="2"/>
  <c r="K51" i="4"/>
  <c r="K32" i="4"/>
  <c r="S22" i="2"/>
  <c r="T22" i="2" s="1"/>
  <c r="S36" i="2"/>
  <c r="K41" i="2"/>
  <c r="K61" i="4"/>
  <c r="M50" i="4"/>
  <c r="S15" i="4"/>
  <c r="T15" i="4" s="1"/>
  <c r="K19" i="2"/>
  <c r="M88" i="2"/>
  <c r="M26" i="4"/>
  <c r="S93" i="4"/>
  <c r="T93" i="4" s="1"/>
  <c r="M53" i="2"/>
  <c r="K48" i="2"/>
  <c r="K25" i="4"/>
  <c r="S85" i="2"/>
  <c r="M93" i="4"/>
  <c r="K84" i="4"/>
  <c r="K68" i="2"/>
  <c r="K52" i="2"/>
  <c r="K58" i="2"/>
  <c r="M19" i="4"/>
  <c r="K88" i="4"/>
  <c r="S26" i="4"/>
  <c r="T26" i="4" s="1"/>
  <c r="S45" i="4"/>
  <c r="T45" i="4" s="1"/>
  <c r="M69" i="4"/>
  <c r="S29" i="4"/>
  <c r="T29" i="4" s="1"/>
  <c r="K20" i="2"/>
  <c r="S69" i="2"/>
  <c r="S95" i="4"/>
  <c r="T95" i="4" s="1"/>
  <c r="S67" i="4"/>
  <c r="T67" i="4" s="1"/>
  <c r="M71" i="2"/>
  <c r="S20" i="2"/>
  <c r="M104" i="4"/>
  <c r="S42" i="2"/>
  <c r="M52" i="2"/>
  <c r="K103" i="2"/>
  <c r="S29" i="2"/>
  <c r="S96" i="4"/>
  <c r="T96" i="4" s="1"/>
  <c r="M70" i="4"/>
  <c r="S19" i="2"/>
  <c r="M97" i="4"/>
  <c r="K89" i="2"/>
  <c r="S77" i="2"/>
  <c r="I27" i="2"/>
  <c r="I27" i="4"/>
  <c r="F27" i="4"/>
  <c r="J27" i="4"/>
  <c r="G27" i="2"/>
  <c r="G27" i="4"/>
  <c r="X27" i="4"/>
  <c r="Y27" i="4" s="1"/>
  <c r="D27" i="4"/>
  <c r="D27" i="2"/>
  <c r="E27" i="2"/>
  <c r="O27" i="2" s="1"/>
  <c r="E27" i="4"/>
  <c r="O27" i="4" s="1"/>
  <c r="F27" i="2"/>
  <c r="J27" i="2"/>
  <c r="M82" i="2"/>
  <c r="M91" i="4"/>
  <c r="K67" i="4"/>
  <c r="S53" i="4"/>
  <c r="T53" i="4" s="1"/>
  <c r="M62" i="2"/>
  <c r="S99" i="2"/>
  <c r="M64" i="2"/>
  <c r="M32" i="4"/>
  <c r="M42" i="2"/>
  <c r="M103" i="4"/>
  <c r="K96" i="4"/>
  <c r="M31" i="4"/>
  <c r="S44" i="2"/>
  <c r="M46" i="2"/>
  <c r="S49" i="2"/>
  <c r="M23" i="2"/>
  <c r="M40" i="2"/>
  <c r="M30" i="4"/>
  <c r="K19" i="4"/>
  <c r="M79" i="2"/>
  <c r="K95" i="4"/>
  <c r="M76" i="2"/>
  <c r="K102" i="2"/>
  <c r="K91" i="4"/>
  <c r="M15" i="4"/>
  <c r="S13" i="2"/>
  <c r="M45" i="4"/>
  <c r="M105" i="2"/>
  <c r="M31" i="2"/>
  <c r="M18" i="2"/>
  <c r="K93" i="2"/>
  <c r="K51" i="2"/>
  <c r="S12" i="4"/>
  <c r="T12" i="4" s="1"/>
  <c r="F11" i="2"/>
  <c r="D11" i="2"/>
  <c r="K11" i="2"/>
  <c r="G11" i="2"/>
  <c r="H11" i="2"/>
  <c r="M11" i="2"/>
  <c r="I11" i="2"/>
  <c r="S11" i="2"/>
  <c r="J11" i="2"/>
  <c r="E11" i="2"/>
  <c r="K16" i="2" l="1"/>
  <c r="S21" i="2"/>
  <c r="T21" i="2" s="1"/>
  <c r="K29" i="2"/>
  <c r="K18" i="2"/>
  <c r="O18" i="2"/>
  <c r="O24" i="2"/>
  <c r="S79" i="2"/>
  <c r="S86" i="2"/>
  <c r="T86" i="2" s="1"/>
  <c r="O101" i="2"/>
  <c r="K70" i="2"/>
  <c r="O65" i="2"/>
  <c r="K107" i="4"/>
  <c r="K66" i="4"/>
  <c r="S86" i="4"/>
  <c r="T86" i="4" s="1"/>
  <c r="O18" i="4"/>
  <c r="S22" i="4"/>
  <c r="T22" i="4" s="1"/>
  <c r="O66" i="4"/>
  <c r="K30" i="4"/>
  <c r="K86" i="4"/>
  <c r="M64" i="4"/>
  <c r="O67" i="4"/>
  <c r="K16" i="4"/>
  <c r="S16" i="4"/>
  <c r="T16" i="4" s="1"/>
  <c r="S47" i="4"/>
  <c r="T47" i="4" s="1"/>
  <c r="M24" i="2"/>
  <c r="O29" i="4"/>
  <c r="S24" i="2"/>
  <c r="O97" i="4"/>
  <c r="O98" i="2"/>
  <c r="O33" i="2"/>
  <c r="O99" i="4"/>
  <c r="O79" i="4"/>
  <c r="K18" i="4"/>
  <c r="O77" i="2"/>
  <c r="R86" i="2"/>
  <c r="K80" i="11" s="1"/>
  <c r="R22" i="2"/>
  <c r="K16" i="11" s="1"/>
  <c r="R13" i="2"/>
  <c r="K7" i="11" s="1"/>
  <c r="R12" i="2"/>
  <c r="K6" i="11" s="1"/>
  <c r="R68" i="2"/>
  <c r="K62" i="11" s="1"/>
  <c r="R60" i="2"/>
  <c r="K54" i="11" s="1"/>
  <c r="R48" i="2"/>
  <c r="K42" i="11" s="1"/>
  <c r="R38" i="2"/>
  <c r="K32" i="11" s="1"/>
  <c r="R39" i="2"/>
  <c r="K33" i="11" s="1"/>
  <c r="R32" i="2"/>
  <c r="K26" i="11" s="1"/>
  <c r="R37" i="2"/>
  <c r="K31" i="11" s="1"/>
  <c r="R76" i="2"/>
  <c r="K70" i="11" s="1"/>
  <c r="R50" i="2"/>
  <c r="K44" i="11" s="1"/>
  <c r="R54" i="2"/>
  <c r="K48" i="11" s="1"/>
  <c r="R36" i="2"/>
  <c r="K30" i="11" s="1"/>
  <c r="R46" i="2"/>
  <c r="K40" i="11" s="1"/>
  <c r="R53" i="2"/>
  <c r="K47" i="11" s="1"/>
  <c r="R56" i="2"/>
  <c r="K50" i="11" s="1"/>
  <c r="R91" i="2"/>
  <c r="K85" i="11" s="1"/>
  <c r="R20" i="2"/>
  <c r="K14" i="11" s="1"/>
  <c r="R52" i="2"/>
  <c r="K46" i="11" s="1"/>
  <c r="R31" i="2"/>
  <c r="K25" i="11" s="1"/>
  <c r="R65" i="2"/>
  <c r="K59" i="11" s="1"/>
  <c r="R41" i="2"/>
  <c r="K35" i="11" s="1"/>
  <c r="R47" i="2"/>
  <c r="K41" i="11" s="1"/>
  <c r="R55" i="2"/>
  <c r="K49" i="11" s="1"/>
  <c r="R44" i="2"/>
  <c r="K38" i="11" s="1"/>
  <c r="R97" i="2"/>
  <c r="K91" i="11" s="1"/>
  <c r="R77" i="2"/>
  <c r="K71" i="11" s="1"/>
  <c r="R19" i="2"/>
  <c r="K13" i="11" s="1"/>
  <c r="R61" i="2"/>
  <c r="K55" i="11" s="1"/>
  <c r="R40" i="2"/>
  <c r="K34" i="11" s="1"/>
  <c r="R66" i="2"/>
  <c r="K60" i="11" s="1"/>
  <c r="R70" i="2"/>
  <c r="K64" i="11" s="1"/>
  <c r="R99" i="2"/>
  <c r="K93" i="11" s="1"/>
  <c r="R64" i="2"/>
  <c r="K58" i="11" s="1"/>
  <c r="R98" i="2"/>
  <c r="K92" i="11" s="1"/>
  <c r="R58" i="2"/>
  <c r="K52" i="11" s="1"/>
  <c r="R105" i="2"/>
  <c r="K99" i="11" s="1"/>
  <c r="R75" i="2"/>
  <c r="K69" i="11" s="1"/>
  <c r="R84" i="2"/>
  <c r="K78" i="11" s="1"/>
  <c r="R73" i="2"/>
  <c r="K67" i="11" s="1"/>
  <c r="R16" i="2"/>
  <c r="K10" i="11" s="1"/>
  <c r="R26" i="2"/>
  <c r="K20" i="11" s="1"/>
  <c r="R59" i="2"/>
  <c r="K53" i="11" s="1"/>
  <c r="R88" i="2"/>
  <c r="K82" i="11" s="1"/>
  <c r="R34" i="2"/>
  <c r="K28" i="11" s="1"/>
  <c r="R79" i="2"/>
  <c r="K73" i="11" s="1"/>
  <c r="R15" i="2"/>
  <c r="K9" i="11" s="1"/>
  <c r="R25" i="2"/>
  <c r="K19" i="11" s="1"/>
  <c r="R81" i="2"/>
  <c r="K75" i="11" s="1"/>
  <c r="R18" i="2"/>
  <c r="K12" i="11" s="1"/>
  <c r="R72" i="2"/>
  <c r="K66" i="11" s="1"/>
  <c r="R94" i="2"/>
  <c r="K88" i="11" s="1"/>
  <c r="R49" i="2"/>
  <c r="K43" i="11" s="1"/>
  <c r="R95" i="2"/>
  <c r="K89" i="11" s="1"/>
  <c r="R42" i="2"/>
  <c r="K36" i="11" s="1"/>
  <c r="R74" i="2"/>
  <c r="K68" i="11" s="1"/>
  <c r="R85" i="2"/>
  <c r="K79" i="11" s="1"/>
  <c r="R30" i="2"/>
  <c r="K24" i="11" s="1"/>
  <c r="R103" i="2"/>
  <c r="K97" i="11" s="1"/>
  <c r="R67" i="2"/>
  <c r="K61" i="11" s="1"/>
  <c r="R24" i="2"/>
  <c r="K18" i="11" s="1"/>
  <c r="R93" i="2"/>
  <c r="K87" i="11" s="1"/>
  <c r="R82" i="2"/>
  <c r="K76" i="11" s="1"/>
  <c r="R92" i="2"/>
  <c r="K86" i="11" s="1"/>
  <c r="R17" i="2"/>
  <c r="K11" i="11" s="1"/>
  <c r="R87" i="2"/>
  <c r="K81" i="11" s="1"/>
  <c r="R78" i="2"/>
  <c r="K72" i="11" s="1"/>
  <c r="R104" i="2"/>
  <c r="K98" i="11" s="1"/>
  <c r="R71" i="2"/>
  <c r="K65" i="11" s="1"/>
  <c r="R29" i="2"/>
  <c r="K23" i="11" s="1"/>
  <c r="R57" i="2"/>
  <c r="K51" i="11" s="1"/>
  <c r="R62" i="2"/>
  <c r="K56" i="11" s="1"/>
  <c r="R28" i="2"/>
  <c r="K22" i="11" s="1"/>
  <c r="R83" i="2"/>
  <c r="K77" i="11" s="1"/>
  <c r="R101" i="2"/>
  <c r="K95" i="11" s="1"/>
  <c r="R21" i="2"/>
  <c r="K15" i="11" s="1"/>
  <c r="R89" i="2"/>
  <c r="K83" i="11" s="1"/>
  <c r="R96" i="2"/>
  <c r="R43" i="2"/>
  <c r="K37" i="11" s="1"/>
  <c r="R14" i="2"/>
  <c r="K8" i="11" s="1"/>
  <c r="R80" i="2"/>
  <c r="K74" i="11" s="1"/>
  <c r="R90" i="2"/>
  <c r="K84" i="11" s="1"/>
  <c r="R23" i="2"/>
  <c r="K17" i="11" s="1"/>
  <c r="R45" i="2"/>
  <c r="K39" i="11" s="1"/>
  <c r="R63" i="2"/>
  <c r="K57" i="11" s="1"/>
  <c r="R106" i="2"/>
  <c r="K100" i="11" s="1"/>
  <c r="R33" i="2"/>
  <c r="K27" i="11" s="1"/>
  <c r="R107" i="2"/>
  <c r="K101" i="11" s="1"/>
  <c r="R35" i="2"/>
  <c r="K29" i="11" s="1"/>
  <c r="R51" i="2"/>
  <c r="K45" i="11" s="1"/>
  <c r="R102" i="2"/>
  <c r="K96" i="11" s="1"/>
  <c r="R69" i="2"/>
  <c r="K63" i="11" s="1"/>
  <c r="R100" i="2"/>
  <c r="K94" i="11" s="1"/>
  <c r="R27" i="2"/>
  <c r="K21" i="11" s="1"/>
  <c r="O86" i="4"/>
  <c r="Q20" i="2"/>
  <c r="I14" i="11" s="1"/>
  <c r="Q103" i="2"/>
  <c r="I97" i="11" s="1"/>
  <c r="Q39" i="2"/>
  <c r="I33" i="11" s="1"/>
  <c r="Q32" i="2"/>
  <c r="I26" i="11" s="1"/>
  <c r="Q61" i="2"/>
  <c r="I55" i="11" s="1"/>
  <c r="Q19" i="2"/>
  <c r="I13" i="11" s="1"/>
  <c r="Q96" i="2"/>
  <c r="Q13" i="2"/>
  <c r="I7" i="11" s="1"/>
  <c r="Q21" i="2"/>
  <c r="I15" i="11" s="1"/>
  <c r="Q45" i="2"/>
  <c r="I39" i="11" s="1"/>
  <c r="Q68" i="2"/>
  <c r="I62" i="11" s="1"/>
  <c r="Q44" i="2"/>
  <c r="I38" i="11" s="1"/>
  <c r="Q72" i="2"/>
  <c r="I66" i="11" s="1"/>
  <c r="Q17" i="2"/>
  <c r="I11" i="11" s="1"/>
  <c r="Q92" i="2"/>
  <c r="I86" i="11" s="1"/>
  <c r="Q30" i="2"/>
  <c r="I24" i="11" s="1"/>
  <c r="Q28" i="2"/>
  <c r="I22" i="11" s="1"/>
  <c r="Q25" i="2"/>
  <c r="I19" i="11" s="1"/>
  <c r="Q104" i="2"/>
  <c r="I98" i="11" s="1"/>
  <c r="Q65" i="2"/>
  <c r="I59" i="11" s="1"/>
  <c r="Q88" i="2"/>
  <c r="I82" i="11" s="1"/>
  <c r="Q47" i="2"/>
  <c r="I41" i="11" s="1"/>
  <c r="Q87" i="2"/>
  <c r="I81" i="11" s="1"/>
  <c r="Q26" i="2"/>
  <c r="I20" i="11" s="1"/>
  <c r="Q24" i="2"/>
  <c r="I18" i="11" s="1"/>
  <c r="Q106" i="2"/>
  <c r="I100" i="11" s="1"/>
  <c r="Q76" i="2"/>
  <c r="I70" i="11" s="1"/>
  <c r="Q51" i="2"/>
  <c r="I45" i="11" s="1"/>
  <c r="Q82" i="2"/>
  <c r="I76" i="11" s="1"/>
  <c r="Q100" i="2"/>
  <c r="I94" i="11" s="1"/>
  <c r="Q91" i="2"/>
  <c r="I85" i="11" s="1"/>
  <c r="Q53" i="2"/>
  <c r="I47" i="11" s="1"/>
  <c r="Q34" i="2"/>
  <c r="I28" i="11" s="1"/>
  <c r="Q60" i="2"/>
  <c r="I54" i="11" s="1"/>
  <c r="Q55" i="2"/>
  <c r="I49" i="11" s="1"/>
  <c r="Q89" i="2"/>
  <c r="I83" i="11" s="1"/>
  <c r="Q52" i="2"/>
  <c r="I46" i="11" s="1"/>
  <c r="Q46" i="2"/>
  <c r="I40" i="11" s="1"/>
  <c r="Q43" i="2"/>
  <c r="I37" i="11" s="1"/>
  <c r="Q62" i="2"/>
  <c r="I56" i="11" s="1"/>
  <c r="Q18" i="2"/>
  <c r="I12" i="11" s="1"/>
  <c r="Q70" i="2"/>
  <c r="I64" i="11" s="1"/>
  <c r="Q59" i="2"/>
  <c r="I53" i="11" s="1"/>
  <c r="Q63" i="2"/>
  <c r="I57" i="11" s="1"/>
  <c r="Q48" i="2"/>
  <c r="I42" i="11" s="1"/>
  <c r="Q56" i="2"/>
  <c r="I50" i="11" s="1"/>
  <c r="Q71" i="2"/>
  <c r="I65" i="11" s="1"/>
  <c r="Q50" i="2"/>
  <c r="I44" i="11" s="1"/>
  <c r="Q99" i="2"/>
  <c r="I93" i="11" s="1"/>
  <c r="Q81" i="2"/>
  <c r="I75" i="11" s="1"/>
  <c r="Q79" i="2"/>
  <c r="I73" i="11" s="1"/>
  <c r="Q102" i="2"/>
  <c r="I96" i="11" s="1"/>
  <c r="Q29" i="2"/>
  <c r="I23" i="11" s="1"/>
  <c r="Q77" i="2"/>
  <c r="I71" i="11" s="1"/>
  <c r="Q40" i="2"/>
  <c r="I34" i="11" s="1"/>
  <c r="Q67" i="2"/>
  <c r="I61" i="11" s="1"/>
  <c r="Q95" i="2"/>
  <c r="I89" i="11" s="1"/>
  <c r="Q85" i="2"/>
  <c r="I79" i="11" s="1"/>
  <c r="Q80" i="2"/>
  <c r="I74" i="11" s="1"/>
  <c r="Q42" i="2"/>
  <c r="I36" i="11" s="1"/>
  <c r="Q36" i="2"/>
  <c r="I30" i="11" s="1"/>
  <c r="Q12" i="2"/>
  <c r="I6" i="11" s="1"/>
  <c r="Q69" i="2"/>
  <c r="I63" i="11" s="1"/>
  <c r="Q15" i="2"/>
  <c r="I9" i="11" s="1"/>
  <c r="Q74" i="2"/>
  <c r="I68" i="11" s="1"/>
  <c r="Q101" i="2"/>
  <c r="I95" i="11" s="1"/>
  <c r="Q33" i="2"/>
  <c r="I27" i="11" s="1"/>
  <c r="Q78" i="2"/>
  <c r="I72" i="11" s="1"/>
  <c r="Q66" i="2"/>
  <c r="I60" i="11" s="1"/>
  <c r="Q97" i="2"/>
  <c r="I91" i="11" s="1"/>
  <c r="Q57" i="2"/>
  <c r="I51" i="11" s="1"/>
  <c r="Q35" i="2"/>
  <c r="I29" i="11" s="1"/>
  <c r="Q54" i="2"/>
  <c r="I48" i="11" s="1"/>
  <c r="Q22" i="2"/>
  <c r="I16" i="11" s="1"/>
  <c r="Q83" i="2"/>
  <c r="I77" i="11" s="1"/>
  <c r="Q84" i="2"/>
  <c r="I78" i="11" s="1"/>
  <c r="Q90" i="2"/>
  <c r="I84" i="11" s="1"/>
  <c r="Q31" i="2"/>
  <c r="I25" i="11" s="1"/>
  <c r="Q23" i="2"/>
  <c r="I17" i="11" s="1"/>
  <c r="Q105" i="2"/>
  <c r="I99" i="11" s="1"/>
  <c r="Q38" i="2"/>
  <c r="I32" i="11" s="1"/>
  <c r="Q49" i="2"/>
  <c r="I43" i="11" s="1"/>
  <c r="Q93" i="2"/>
  <c r="I87" i="11" s="1"/>
  <c r="Q37" i="2"/>
  <c r="I31" i="11" s="1"/>
  <c r="Q75" i="2"/>
  <c r="I69" i="11" s="1"/>
  <c r="Q41" i="2"/>
  <c r="I35" i="11" s="1"/>
  <c r="Q58" i="2"/>
  <c r="I52" i="11" s="1"/>
  <c r="Q94" i="2"/>
  <c r="I88" i="11" s="1"/>
  <c r="Q98" i="2"/>
  <c r="I92" i="11" s="1"/>
  <c r="Q14" i="2"/>
  <c r="I8" i="11" s="1"/>
  <c r="Q73" i="2"/>
  <c r="I67" i="11" s="1"/>
  <c r="Q107" i="2"/>
  <c r="I101" i="11" s="1"/>
  <c r="Q16" i="2"/>
  <c r="I10" i="11" s="1"/>
  <c r="Q64" i="2"/>
  <c r="I58" i="11" s="1"/>
  <c r="O97" i="2"/>
  <c r="Q86" i="2"/>
  <c r="I80" i="11" s="1"/>
  <c r="Q27" i="2"/>
  <c r="I21" i="11" s="1"/>
  <c r="O64" i="4"/>
  <c r="K64" i="2"/>
  <c r="L64" i="2" s="1"/>
  <c r="J58" i="11" s="1"/>
  <c r="O88" i="2"/>
  <c r="O21" i="2"/>
  <c r="M49" i="4"/>
  <c r="M86" i="4"/>
  <c r="K49" i="4"/>
  <c r="S64" i="2"/>
  <c r="T64" i="2" s="1"/>
  <c r="O64" i="2"/>
  <c r="O29" i="2"/>
  <c r="O86" i="2"/>
  <c r="O49" i="4"/>
  <c r="N12" i="2"/>
  <c r="L6" i="11" s="1"/>
  <c r="T78" i="4"/>
  <c r="T78" i="2"/>
  <c r="L18" i="2"/>
  <c r="J12" i="11" s="1"/>
  <c r="L28" i="2"/>
  <c r="J22" i="11" s="1"/>
  <c r="L23" i="2"/>
  <c r="J17" i="11" s="1"/>
  <c r="L92" i="2"/>
  <c r="J86" i="11" s="1"/>
  <c r="L93" i="2"/>
  <c r="J87" i="11" s="1"/>
  <c r="L14" i="2"/>
  <c r="J8" i="11" s="1"/>
  <c r="L31" i="2"/>
  <c r="J25" i="11" s="1"/>
  <c r="L54" i="2"/>
  <c r="L57" i="2"/>
  <c r="J51" i="11" s="1"/>
  <c r="L65" i="2"/>
  <c r="J59" i="11" s="1"/>
  <c r="L35" i="2"/>
  <c r="J29" i="11" s="1"/>
  <c r="L30" i="2"/>
  <c r="J24" i="11" s="1"/>
  <c r="L83" i="2"/>
  <c r="J77" i="11" s="1"/>
  <c r="L17" i="2"/>
  <c r="J11" i="11" s="1"/>
  <c r="L39" i="2"/>
  <c r="J33" i="11" s="1"/>
  <c r="L16" i="2"/>
  <c r="J10" i="11" s="1"/>
  <c r="L49" i="2"/>
  <c r="J43" i="11" s="1"/>
  <c r="L67" i="2"/>
  <c r="J61" i="11" s="1"/>
  <c r="L47" i="2"/>
  <c r="J41" i="11" s="1"/>
  <c r="L34" i="2"/>
  <c r="J28" i="11" s="1"/>
  <c r="L62" i="2"/>
  <c r="J56" i="11" s="1"/>
  <c r="L38" i="2"/>
  <c r="J32" i="11" s="1"/>
  <c r="L46" i="2"/>
  <c r="J40" i="11" s="1"/>
  <c r="L74" i="2"/>
  <c r="J68" i="11" s="1"/>
  <c r="L61" i="2"/>
  <c r="J55" i="11" s="1"/>
  <c r="L107" i="2"/>
  <c r="J101" i="11" s="1"/>
  <c r="L100" i="2"/>
  <c r="J94" i="11" s="1"/>
  <c r="L103" i="2"/>
  <c r="J97" i="11" s="1"/>
  <c r="L75" i="2"/>
  <c r="J69" i="11" s="1"/>
  <c r="L97" i="2"/>
  <c r="J91" i="11" s="1"/>
  <c r="L40" i="2"/>
  <c r="J34" i="11" s="1"/>
  <c r="L90" i="2"/>
  <c r="J84" i="11" s="1"/>
  <c r="L79" i="2"/>
  <c r="J73" i="11" s="1"/>
  <c r="L58" i="2"/>
  <c r="J52" i="11" s="1"/>
  <c r="L52" i="2"/>
  <c r="L81" i="2"/>
  <c r="J75" i="11" s="1"/>
  <c r="L56" i="2"/>
  <c r="J50" i="11" s="1"/>
  <c r="L73" i="2"/>
  <c r="J67" i="11" s="1"/>
  <c r="L36" i="2"/>
  <c r="J30" i="11" s="1"/>
  <c r="L72" i="2"/>
  <c r="J66" i="11" s="1"/>
  <c r="L98" i="2"/>
  <c r="J92" i="11" s="1"/>
  <c r="L86" i="2"/>
  <c r="J80" i="11" s="1"/>
  <c r="L19" i="2"/>
  <c r="J13" i="11" s="1"/>
  <c r="L42" i="2"/>
  <c r="J36" i="11" s="1"/>
  <c r="L43" i="2"/>
  <c r="J37" i="11" s="1"/>
  <c r="L94" i="2"/>
  <c r="J88" i="11" s="1"/>
  <c r="L33" i="2"/>
  <c r="J27" i="11" s="1"/>
  <c r="L101" i="2"/>
  <c r="J95" i="11" s="1"/>
  <c r="L84" i="2"/>
  <c r="J78" i="11" s="1"/>
  <c r="L68" i="2"/>
  <c r="J62" i="11" s="1"/>
  <c r="L89" i="2"/>
  <c r="J83" i="11" s="1"/>
  <c r="L66" i="2"/>
  <c r="J60" i="11" s="1"/>
  <c r="L25" i="2"/>
  <c r="J19" i="11" s="1"/>
  <c r="L44" i="2"/>
  <c r="J38" i="11" s="1"/>
  <c r="L50" i="2"/>
  <c r="J44" i="11" s="1"/>
  <c r="L76" i="2"/>
  <c r="J70" i="11" s="1"/>
  <c r="L37" i="2"/>
  <c r="J31" i="11" s="1"/>
  <c r="L41" i="2"/>
  <c r="J35" i="11" s="1"/>
  <c r="L29" i="2"/>
  <c r="J23" i="11" s="1"/>
  <c r="L63" i="2"/>
  <c r="J57" i="11" s="1"/>
  <c r="L104" i="2"/>
  <c r="J98" i="11" s="1"/>
  <c r="L15" i="2"/>
  <c r="J9" i="11" s="1"/>
  <c r="L69" i="2"/>
  <c r="J63" i="11" s="1"/>
  <c r="L78" i="2"/>
  <c r="J72" i="11" s="1"/>
  <c r="L53" i="2"/>
  <c r="L91" i="2"/>
  <c r="J85" i="11" s="1"/>
  <c r="L85" i="2"/>
  <c r="J79" i="11" s="1"/>
  <c r="L48" i="2"/>
  <c r="J42" i="11" s="1"/>
  <c r="L105" i="2"/>
  <c r="J99" i="11" s="1"/>
  <c r="L99" i="2"/>
  <c r="J93" i="11" s="1"/>
  <c r="L32" i="2"/>
  <c r="J26" i="11" s="1"/>
  <c r="L82" i="2"/>
  <c r="J76" i="11" s="1"/>
  <c r="L21" i="2"/>
  <c r="J15" i="11" s="1"/>
  <c r="L20" i="2"/>
  <c r="J14" i="11" s="1"/>
  <c r="L22" i="2"/>
  <c r="J16" i="11" s="1"/>
  <c r="L106" i="2"/>
  <c r="J100" i="11" s="1"/>
  <c r="L88" i="2"/>
  <c r="J82" i="11" s="1"/>
  <c r="L26" i="2"/>
  <c r="J20" i="11" s="1"/>
  <c r="L55" i="2"/>
  <c r="L13" i="2"/>
  <c r="J7" i="11" s="1"/>
  <c r="L96" i="2"/>
  <c r="J90" i="11" s="1"/>
  <c r="L80" i="2"/>
  <c r="J74" i="11" s="1"/>
  <c r="L51" i="2"/>
  <c r="J45" i="11" s="1"/>
  <c r="L102" i="2"/>
  <c r="J96" i="11" s="1"/>
  <c r="L24" i="2"/>
  <c r="J18" i="11" s="1"/>
  <c r="L95" i="2"/>
  <c r="J89" i="11" s="1"/>
  <c r="L87" i="2"/>
  <c r="J81" i="11" s="1"/>
  <c r="L71" i="2"/>
  <c r="J65" i="11" s="1"/>
  <c r="L70" i="2"/>
  <c r="J64" i="11" s="1"/>
  <c r="L45" i="2"/>
  <c r="J39" i="11" s="1"/>
  <c r="L60" i="2"/>
  <c r="J54" i="11" s="1"/>
  <c r="L77" i="2"/>
  <c r="J71" i="11" s="1"/>
  <c r="L12" i="2"/>
  <c r="J6" i="11" s="1"/>
  <c r="L59" i="2"/>
  <c r="J53" i="11" s="1"/>
  <c r="U90" i="2"/>
  <c r="V60" i="2"/>
  <c r="O54" i="11" s="1"/>
  <c r="U74" i="2"/>
  <c r="N68" i="11" s="1"/>
  <c r="Q68" i="11" s="1"/>
  <c r="U65" i="2"/>
  <c r="X65" i="2" s="1"/>
  <c r="Y65" i="2" s="1"/>
  <c r="V47" i="2"/>
  <c r="O41" i="11" s="1"/>
  <c r="U41" i="2"/>
  <c r="N35" i="11" s="1"/>
  <c r="Q35" i="11" s="1"/>
  <c r="U59" i="2"/>
  <c r="N53" i="11" s="1"/>
  <c r="Q53" i="11" s="1"/>
  <c r="U89" i="2"/>
  <c r="N83" i="11" s="1"/>
  <c r="Q83" i="11" s="1"/>
  <c r="V61" i="2"/>
  <c r="O55" i="11" s="1"/>
  <c r="V88" i="2"/>
  <c r="O82" i="11" s="1"/>
  <c r="V63" i="2"/>
  <c r="O57" i="11" s="1"/>
  <c r="U71" i="2"/>
  <c r="N65" i="11" s="1"/>
  <c r="Q65" i="11" s="1"/>
  <c r="V80" i="2"/>
  <c r="O74" i="11" s="1"/>
  <c r="V71" i="2"/>
  <c r="O65" i="11" s="1"/>
  <c r="U73" i="2"/>
  <c r="X73" i="2" s="1"/>
  <c r="Y73" i="2" s="1"/>
  <c r="U33" i="2"/>
  <c r="X33" i="2" s="1"/>
  <c r="Y33" i="2" s="1"/>
  <c r="V62" i="2"/>
  <c r="O56" i="11" s="1"/>
  <c r="V41" i="2"/>
  <c r="O35" i="11" s="1"/>
  <c r="U14" i="2"/>
  <c r="X14" i="2" s="1"/>
  <c r="Y14" i="2" s="1"/>
  <c r="V59" i="2"/>
  <c r="O53" i="11" s="1"/>
  <c r="U60" i="2"/>
  <c r="N54" i="11" s="1"/>
  <c r="Q54" i="11" s="1"/>
  <c r="V58" i="2"/>
  <c r="O52" i="11" s="1"/>
  <c r="U93" i="2"/>
  <c r="X93" i="2" s="1"/>
  <c r="Y93" i="2" s="1"/>
  <c r="V93" i="2"/>
  <c r="O87" i="11" s="1"/>
  <c r="V15" i="2"/>
  <c r="O9" i="11" s="1"/>
  <c r="V105" i="2"/>
  <c r="O99" i="11" s="1"/>
  <c r="U38" i="2"/>
  <c r="N32" i="11" s="1"/>
  <c r="Q32" i="11" s="1"/>
  <c r="U107" i="2"/>
  <c r="X107" i="2" s="1"/>
  <c r="Y107" i="2" s="1"/>
  <c r="V78" i="2"/>
  <c r="V65" i="2"/>
  <c r="O59" i="11" s="1"/>
  <c r="U88" i="2"/>
  <c r="X88" i="2" s="1"/>
  <c r="Y88" i="2" s="1"/>
  <c r="V75" i="2"/>
  <c r="O69" i="11" s="1"/>
  <c r="V70" i="2"/>
  <c r="O64" i="11" s="1"/>
  <c r="U61" i="2"/>
  <c r="X61" i="2" s="1"/>
  <c r="Y61" i="2" s="1"/>
  <c r="U70" i="2"/>
  <c r="X70" i="2" s="1"/>
  <c r="Y70" i="2" s="1"/>
  <c r="V83" i="2"/>
  <c r="O77" i="11" s="1"/>
  <c r="U63" i="2"/>
  <c r="N57" i="11" s="1"/>
  <c r="Q57" i="11" s="1"/>
  <c r="U92" i="2"/>
  <c r="X92" i="2" s="1"/>
  <c r="Y92" i="2" s="1"/>
  <c r="U23" i="2"/>
  <c r="N17" i="11" s="1"/>
  <c r="Q17" i="11" s="1"/>
  <c r="U31" i="2"/>
  <c r="X31" i="2" s="1"/>
  <c r="Y31" i="2" s="1"/>
  <c r="U30" i="2"/>
  <c r="N24" i="11" s="1"/>
  <c r="Q24" i="11" s="1"/>
  <c r="V89" i="2"/>
  <c r="O83" i="11" s="1"/>
  <c r="V55" i="2"/>
  <c r="O49" i="11" s="1"/>
  <c r="V30" i="2"/>
  <c r="O24" i="11" s="1"/>
  <c r="U72" i="2"/>
  <c r="N66" i="11" s="1"/>
  <c r="Q66" i="11" s="1"/>
  <c r="U66" i="2"/>
  <c r="X66" i="2" s="1"/>
  <c r="Y66" i="2" s="1"/>
  <c r="V97" i="2"/>
  <c r="O91" i="11" s="1"/>
  <c r="V76" i="2"/>
  <c r="O70" i="11" s="1"/>
  <c r="V92" i="2"/>
  <c r="O86" i="11" s="1"/>
  <c r="V32" i="2"/>
  <c r="O26" i="11" s="1"/>
  <c r="V64" i="2"/>
  <c r="O58" i="11" s="1"/>
  <c r="U32" i="2"/>
  <c r="X32" i="2" s="1"/>
  <c r="Y32" i="2" s="1"/>
  <c r="V33" i="2"/>
  <c r="O27" i="11" s="1"/>
  <c r="U58" i="2"/>
  <c r="N52" i="11" s="1"/>
  <c r="Q52" i="11" s="1"/>
  <c r="U64" i="2"/>
  <c r="X64" i="2" s="1"/>
  <c r="Y64" i="2" s="1"/>
  <c r="U106" i="2"/>
  <c r="N100" i="11" s="1"/>
  <c r="Q100" i="11" s="1"/>
  <c r="V18" i="2"/>
  <c r="O12" i="11" s="1"/>
  <c r="U76" i="2"/>
  <c r="N70" i="11" s="1"/>
  <c r="Q70" i="11" s="1"/>
  <c r="U18" i="2"/>
  <c r="X18" i="2" s="1"/>
  <c r="Y18" i="2" s="1"/>
  <c r="U83" i="2"/>
  <c r="N77" i="11" s="1"/>
  <c r="Q77" i="11" s="1"/>
  <c r="U48" i="2"/>
  <c r="X48" i="2" s="1"/>
  <c r="Y48" i="2" s="1"/>
  <c r="V74" i="2"/>
  <c r="O68" i="11" s="1"/>
  <c r="U62" i="2"/>
  <c r="N56" i="11" s="1"/>
  <c r="Q56" i="11" s="1"/>
  <c r="V35" i="2"/>
  <c r="O29" i="11" s="1"/>
  <c r="V107" i="2"/>
  <c r="O101" i="11" s="1"/>
  <c r="U94" i="2"/>
  <c r="N88" i="11" s="1"/>
  <c r="Q88" i="11" s="1"/>
  <c r="U75" i="2"/>
  <c r="N69" i="11" s="1"/>
  <c r="Q69" i="11" s="1"/>
  <c r="V90" i="2"/>
  <c r="O84" i="11" s="1"/>
  <c r="U81" i="2"/>
  <c r="N75" i="11" s="1"/>
  <c r="Q75" i="11" s="1"/>
  <c r="V31" i="2"/>
  <c r="O25" i="11" s="1"/>
  <c r="U103" i="2"/>
  <c r="N97" i="11" s="1"/>
  <c r="Q97" i="11" s="1"/>
  <c r="U34" i="2"/>
  <c r="X34" i="2" s="1"/>
  <c r="Y34" i="2" s="1"/>
  <c r="V98" i="2"/>
  <c r="O92" i="11" s="1"/>
  <c r="V91" i="2"/>
  <c r="O85" i="11" s="1"/>
  <c r="V72" i="2"/>
  <c r="O66" i="11" s="1"/>
  <c r="V68" i="2"/>
  <c r="O62" i="11" s="1"/>
  <c r="V26" i="2"/>
  <c r="O20" i="11" s="1"/>
  <c r="U43" i="2"/>
  <c r="N37" i="11" s="1"/>
  <c r="Q37" i="11" s="1"/>
  <c r="V66" i="2"/>
  <c r="O60" i="11" s="1"/>
  <c r="V106" i="2"/>
  <c r="O100" i="11" s="1"/>
  <c r="V48" i="2"/>
  <c r="O42" i="11" s="1"/>
  <c r="U97" i="2"/>
  <c r="N91" i="11" s="1"/>
  <c r="Q91" i="11" s="1"/>
  <c r="U91" i="2"/>
  <c r="X91" i="2" s="1"/>
  <c r="Y91" i="2" s="1"/>
  <c r="V73" i="2"/>
  <c r="O67" i="11" s="1"/>
  <c r="T68" i="2"/>
  <c r="V16" i="2"/>
  <c r="O10" i="11" s="1"/>
  <c r="U79" i="2"/>
  <c r="N73" i="11" s="1"/>
  <c r="Q73" i="11" s="1"/>
  <c r="V36" i="2"/>
  <c r="O30" i="11" s="1"/>
  <c r="U87" i="2"/>
  <c r="N81" i="11" s="1"/>
  <c r="Q81" i="11" s="1"/>
  <c r="U80" i="2"/>
  <c r="N74" i="11" s="1"/>
  <c r="Q74" i="11" s="1"/>
  <c r="V23" i="2"/>
  <c r="O17" i="11" s="1"/>
  <c r="V34" i="2"/>
  <c r="O28" i="11" s="1"/>
  <c r="V17" i="2"/>
  <c r="O11" i="11" s="1"/>
  <c r="V57" i="2"/>
  <c r="O51" i="11" s="1"/>
  <c r="U35" i="2"/>
  <c r="N29" i="11" s="1"/>
  <c r="Q29" i="11" s="1"/>
  <c r="U21" i="2"/>
  <c r="X21" i="2" s="1"/>
  <c r="Y21" i="2" s="1"/>
  <c r="V38" i="2"/>
  <c r="O32" i="11" s="1"/>
  <c r="U47" i="2"/>
  <c r="U28" i="2"/>
  <c r="N22" i="11" s="1"/>
  <c r="Q22" i="11" s="1"/>
  <c r="V56" i="2"/>
  <c r="O50" i="11" s="1"/>
  <c r="V104" i="2"/>
  <c r="O98" i="11" s="1"/>
  <c r="U78" i="2"/>
  <c r="U101" i="2"/>
  <c r="N95" i="11" s="1"/>
  <c r="Q95" i="11" s="1"/>
  <c r="T66" i="2"/>
  <c r="T106" i="2"/>
  <c r="V46" i="2"/>
  <c r="O40" i="11" s="1"/>
  <c r="V81" i="2"/>
  <c r="O75" i="11" s="1"/>
  <c r="T104" i="2"/>
  <c r="V14" i="2"/>
  <c r="O8" i="11" s="1"/>
  <c r="U57" i="2"/>
  <c r="X57" i="2" s="1"/>
  <c r="Y57" i="2" s="1"/>
  <c r="U51" i="2"/>
  <c r="N45" i="11" s="1"/>
  <c r="Q45" i="11" s="1"/>
  <c r="V51" i="2"/>
  <c r="O45" i="11" s="1"/>
  <c r="V50" i="2"/>
  <c r="O44" i="11" s="1"/>
  <c r="U50" i="2"/>
  <c r="X50" i="2" s="1"/>
  <c r="Y50" i="2" s="1"/>
  <c r="U102" i="2"/>
  <c r="X102" i="2" s="1"/>
  <c r="Y102" i="2" s="1"/>
  <c r="V21" i="2"/>
  <c r="O15" i="11" s="1"/>
  <c r="U55" i="2"/>
  <c r="U17" i="2"/>
  <c r="X17" i="2" s="1"/>
  <c r="Y17" i="2" s="1"/>
  <c r="U16" i="2"/>
  <c r="X16" i="2" s="1"/>
  <c r="Y16" i="2" s="1"/>
  <c r="U105" i="2"/>
  <c r="X105" i="2" s="1"/>
  <c r="Y105" i="2" s="1"/>
  <c r="U67" i="2"/>
  <c r="N61" i="11" s="1"/>
  <c r="Q61" i="11" s="1"/>
  <c r="V28" i="2"/>
  <c r="O22" i="11" s="1"/>
  <c r="V52" i="2"/>
  <c r="O46" i="11" s="1"/>
  <c r="U52" i="2"/>
  <c r="V67" i="2"/>
  <c r="O61" i="11" s="1"/>
  <c r="T101" i="2"/>
  <c r="V25" i="2"/>
  <c r="O19" i="11" s="1"/>
  <c r="U25" i="2"/>
  <c r="N19" i="11" s="1"/>
  <c r="Q19" i="11" s="1"/>
  <c r="V101" i="2"/>
  <c r="O95" i="11" s="1"/>
  <c r="V84" i="2"/>
  <c r="O78" i="11" s="1"/>
  <c r="V79" i="2"/>
  <c r="O73" i="11" s="1"/>
  <c r="T79" i="2"/>
  <c r="T46" i="2"/>
  <c r="U95" i="2"/>
  <c r="X95" i="2" s="1"/>
  <c r="Y95" i="2" s="1"/>
  <c r="U15" i="2"/>
  <c r="U54" i="2"/>
  <c r="V37" i="2"/>
  <c r="O31" i="11" s="1"/>
  <c r="T98" i="2"/>
  <c r="V102" i="2"/>
  <c r="O96" i="11" s="1"/>
  <c r="U37" i="2"/>
  <c r="X37" i="2" s="1"/>
  <c r="Y37" i="2" s="1"/>
  <c r="U98" i="2"/>
  <c r="U26" i="2"/>
  <c r="N20" i="11" s="1"/>
  <c r="Q20" i="11" s="1"/>
  <c r="T34" i="2"/>
  <c r="V100" i="2"/>
  <c r="O94" i="11" s="1"/>
  <c r="U12" i="2"/>
  <c r="X12" i="2" s="1"/>
  <c r="Y12" i="2" s="1"/>
  <c r="V94" i="2"/>
  <c r="O88" i="11" s="1"/>
  <c r="U100" i="2"/>
  <c r="X100" i="2" s="1"/>
  <c r="Y100" i="2" s="1"/>
  <c r="V45" i="2"/>
  <c r="O39" i="11" s="1"/>
  <c r="U45" i="2"/>
  <c r="T91" i="2"/>
  <c r="V40" i="2"/>
  <c r="O34" i="11" s="1"/>
  <c r="M27" i="4"/>
  <c r="T16" i="2"/>
  <c r="U40" i="2"/>
  <c r="N34" i="11" s="1"/>
  <c r="Q34" i="11" s="1"/>
  <c r="V86" i="2"/>
  <c r="O80" i="11" s="1"/>
  <c r="U86" i="2"/>
  <c r="X86" i="2" s="1"/>
  <c r="Y86" i="2" s="1"/>
  <c r="V54" i="2"/>
  <c r="O48" i="11" s="1"/>
  <c r="V95" i="2"/>
  <c r="O89" i="11" s="1"/>
  <c r="V22" i="2"/>
  <c r="O16" i="11" s="1"/>
  <c r="U82" i="2"/>
  <c r="X82" i="2" s="1"/>
  <c r="Y82" i="2" s="1"/>
  <c r="V43" i="2"/>
  <c r="O37" i="11" s="1"/>
  <c r="U22" i="2"/>
  <c r="N16" i="11" s="1"/>
  <c r="Q16" i="11" s="1"/>
  <c r="V82" i="2"/>
  <c r="O76" i="11" s="1"/>
  <c r="T43" i="2"/>
  <c r="U53" i="2"/>
  <c r="U68" i="2"/>
  <c r="N62" i="11" s="1"/>
  <c r="Q62" i="11" s="1"/>
  <c r="V53" i="2"/>
  <c r="O47" i="11" s="1"/>
  <c r="U104" i="2"/>
  <c r="X104" i="2" s="1"/>
  <c r="Y104" i="2" s="1"/>
  <c r="U46" i="2"/>
  <c r="U84" i="2"/>
  <c r="N78" i="11" s="1"/>
  <c r="Q78" i="11" s="1"/>
  <c r="V39" i="2"/>
  <c r="O33" i="11" s="1"/>
  <c r="S27" i="2"/>
  <c r="V27" i="2" s="1"/>
  <c r="O21" i="11" s="1"/>
  <c r="U39" i="2"/>
  <c r="X39" i="2" s="1"/>
  <c r="Y39" i="2" s="1"/>
  <c r="T103" i="2"/>
  <c r="V103" i="2"/>
  <c r="O97" i="11" s="1"/>
  <c r="U36" i="2"/>
  <c r="X36" i="2" s="1"/>
  <c r="Y36" i="2" s="1"/>
  <c r="T36" i="2"/>
  <c r="T87" i="2"/>
  <c r="V87" i="2"/>
  <c r="O81" i="11" s="1"/>
  <c r="V12" i="2"/>
  <c r="O6" i="11" s="1"/>
  <c r="S27" i="4"/>
  <c r="T27" i="4" s="1"/>
  <c r="T26" i="2"/>
  <c r="T56" i="2"/>
  <c r="U56" i="2"/>
  <c r="K27" i="2"/>
  <c r="L27" i="2" s="1"/>
  <c r="J21" i="11" s="1"/>
  <c r="V20" i="2"/>
  <c r="O14" i="11" s="1"/>
  <c r="T20" i="2"/>
  <c r="U20" i="2"/>
  <c r="T85" i="2"/>
  <c r="U85" i="2"/>
  <c r="V85" i="2"/>
  <c r="O79" i="11" s="1"/>
  <c r="V19" i="2"/>
  <c r="O13" i="11" s="1"/>
  <c r="U19" i="2"/>
  <c r="T19" i="2"/>
  <c r="T24" i="2"/>
  <c r="U24" i="2"/>
  <c r="V24" i="2"/>
  <c r="O18" i="11" s="1"/>
  <c r="T49" i="2"/>
  <c r="U49" i="2"/>
  <c r="V49" i="2"/>
  <c r="O43" i="11" s="1"/>
  <c r="T69" i="2"/>
  <c r="U69" i="2"/>
  <c r="V69" i="2"/>
  <c r="O63" i="11" s="1"/>
  <c r="T29" i="2"/>
  <c r="U29" i="2"/>
  <c r="V29" i="2"/>
  <c r="O23" i="11" s="1"/>
  <c r="V77" i="2"/>
  <c r="O71" i="11" s="1"/>
  <c r="U77" i="2"/>
  <c r="T77" i="2"/>
  <c r="T96" i="2"/>
  <c r="U96" i="2"/>
  <c r="V96" i="2"/>
  <c r="O90" i="11" s="1"/>
  <c r="T44" i="2"/>
  <c r="U44" i="2"/>
  <c r="V44" i="2"/>
  <c r="O38" i="11" s="1"/>
  <c r="U13" i="2"/>
  <c r="V13" i="2"/>
  <c r="O7" i="11" s="1"/>
  <c r="T13" i="2"/>
  <c r="K27" i="4"/>
  <c r="U42" i="2"/>
  <c r="T42" i="2"/>
  <c r="V42" i="2"/>
  <c r="O36" i="11" s="1"/>
  <c r="M27" i="2"/>
  <c r="T99" i="2"/>
  <c r="V99" i="2"/>
  <c r="O93" i="11" s="1"/>
  <c r="U99" i="2"/>
  <c r="Q11" i="2"/>
  <c r="U11" i="2"/>
  <c r="O11" i="2"/>
  <c r="V11" i="2"/>
  <c r="L11" i="2"/>
  <c r="T11" i="2"/>
  <c r="R11" i="2"/>
  <c r="K90" i="11" l="1"/>
  <c r="P88" i="2"/>
  <c r="M82" i="11" s="1"/>
  <c r="P49" i="2"/>
  <c r="M43" i="11" s="1"/>
  <c r="P52" i="2"/>
  <c r="M46" i="11" s="1"/>
  <c r="P54" i="2"/>
  <c r="M48" i="11" s="1"/>
  <c r="P16" i="2"/>
  <c r="M10" i="11" s="1"/>
  <c r="P17" i="2"/>
  <c r="M11" i="11" s="1"/>
  <c r="P44" i="2"/>
  <c r="M38" i="11" s="1"/>
  <c r="P82" i="2"/>
  <c r="M76" i="11" s="1"/>
  <c r="P101" i="2"/>
  <c r="M95" i="11" s="1"/>
  <c r="P90" i="2"/>
  <c r="M84" i="11" s="1"/>
  <c r="P18" i="2"/>
  <c r="M12" i="11" s="1"/>
  <c r="P23" i="2"/>
  <c r="M17" i="11" s="1"/>
  <c r="P107" i="2"/>
  <c r="M101" i="11" s="1"/>
  <c r="P67" i="2"/>
  <c r="M61" i="11" s="1"/>
  <c r="P69" i="2"/>
  <c r="M63" i="11" s="1"/>
  <c r="P14" i="2"/>
  <c r="M8" i="11" s="1"/>
  <c r="P56" i="2"/>
  <c r="M50" i="11" s="1"/>
  <c r="P34" i="2"/>
  <c r="M28" i="11" s="1"/>
  <c r="P47" i="2"/>
  <c r="M41" i="11" s="1"/>
  <c r="P106" i="2"/>
  <c r="M100" i="11" s="1"/>
  <c r="P75" i="2"/>
  <c r="M69" i="11" s="1"/>
  <c r="P31" i="2"/>
  <c r="M25" i="11" s="1"/>
  <c r="P89" i="2"/>
  <c r="M83" i="11" s="1"/>
  <c r="P15" i="2"/>
  <c r="M9" i="11" s="1"/>
  <c r="P20" i="2"/>
  <c r="M14" i="11" s="1"/>
  <c r="P53" i="2"/>
  <c r="M47" i="11" s="1"/>
  <c r="P59" i="2"/>
  <c r="M53" i="11" s="1"/>
  <c r="P22" i="2"/>
  <c r="M16" i="11" s="1"/>
  <c r="P92" i="2"/>
  <c r="M86" i="11" s="1"/>
  <c r="P65" i="2"/>
  <c r="M59" i="11" s="1"/>
  <c r="P79" i="2"/>
  <c r="M73" i="11" s="1"/>
  <c r="P66" i="2"/>
  <c r="M60" i="11" s="1"/>
  <c r="P87" i="2"/>
  <c r="M81" i="11" s="1"/>
  <c r="P40" i="2"/>
  <c r="M34" i="11" s="1"/>
  <c r="P51" i="2"/>
  <c r="M45" i="11" s="1"/>
  <c r="P33" i="2"/>
  <c r="M27" i="11" s="1"/>
  <c r="P62" i="2"/>
  <c r="M56" i="11" s="1"/>
  <c r="P70" i="2"/>
  <c r="M64" i="11" s="1"/>
  <c r="P21" i="2"/>
  <c r="M15" i="11" s="1"/>
  <c r="P68" i="2"/>
  <c r="M62" i="11" s="1"/>
  <c r="P103" i="2"/>
  <c r="M97" i="11" s="1"/>
  <c r="P104" i="2"/>
  <c r="M98" i="11" s="1"/>
  <c r="P37" i="2"/>
  <c r="M31" i="11" s="1"/>
  <c r="P74" i="2"/>
  <c r="M68" i="11" s="1"/>
  <c r="P39" i="2"/>
  <c r="M33" i="11" s="1"/>
  <c r="P94" i="2"/>
  <c r="M88" i="11" s="1"/>
  <c r="P77" i="2"/>
  <c r="M71" i="11" s="1"/>
  <c r="P27" i="2"/>
  <c r="M21" i="11" s="1"/>
  <c r="P55" i="2"/>
  <c r="M49" i="11" s="1"/>
  <c r="P35" i="2"/>
  <c r="M29" i="11" s="1"/>
  <c r="P97" i="2"/>
  <c r="M91" i="11" s="1"/>
  <c r="P30" i="2"/>
  <c r="M24" i="11" s="1"/>
  <c r="P25" i="2"/>
  <c r="M19" i="11" s="1"/>
  <c r="P78" i="2"/>
  <c r="M72" i="11" s="1"/>
  <c r="P81" i="2"/>
  <c r="M75" i="11" s="1"/>
  <c r="P45" i="2"/>
  <c r="M39" i="11" s="1"/>
  <c r="P95" i="2"/>
  <c r="M89" i="11" s="1"/>
  <c r="P26" i="2"/>
  <c r="M20" i="11" s="1"/>
  <c r="P61" i="2"/>
  <c r="M55" i="11" s="1"/>
  <c r="P12" i="2"/>
  <c r="M6" i="11" s="1"/>
  <c r="P28" i="2"/>
  <c r="M22" i="11" s="1"/>
  <c r="P48" i="2"/>
  <c r="M42" i="11" s="1"/>
  <c r="P91" i="2"/>
  <c r="M85" i="11" s="1"/>
  <c r="P100" i="2"/>
  <c r="M94" i="11" s="1"/>
  <c r="P63" i="2"/>
  <c r="M57" i="11" s="1"/>
  <c r="P102" i="2"/>
  <c r="M96" i="11" s="1"/>
  <c r="P32" i="2"/>
  <c r="M26" i="11" s="1"/>
  <c r="P24" i="2"/>
  <c r="M18" i="11" s="1"/>
  <c r="P98" i="2"/>
  <c r="M92" i="11" s="1"/>
  <c r="P13" i="2"/>
  <c r="M7" i="11" s="1"/>
  <c r="P64" i="2"/>
  <c r="M58" i="11" s="1"/>
  <c r="P46" i="2"/>
  <c r="M40" i="11" s="1"/>
  <c r="P99" i="2"/>
  <c r="M93" i="11" s="1"/>
  <c r="P19" i="2"/>
  <c r="M13" i="11" s="1"/>
  <c r="P57" i="2"/>
  <c r="M51" i="11" s="1"/>
  <c r="P83" i="2"/>
  <c r="M77" i="11" s="1"/>
  <c r="P85" i="2"/>
  <c r="M79" i="11" s="1"/>
  <c r="P58" i="2"/>
  <c r="M52" i="11" s="1"/>
  <c r="P93" i="2"/>
  <c r="M87" i="11" s="1"/>
  <c r="P41" i="2"/>
  <c r="M35" i="11" s="1"/>
  <c r="P96" i="2"/>
  <c r="P80" i="2"/>
  <c r="M74" i="11" s="1"/>
  <c r="P50" i="2"/>
  <c r="M44" i="11" s="1"/>
  <c r="P84" i="2"/>
  <c r="M78" i="11" s="1"/>
  <c r="P105" i="2"/>
  <c r="M99" i="11" s="1"/>
  <c r="P42" i="2"/>
  <c r="M36" i="11" s="1"/>
  <c r="P76" i="2"/>
  <c r="M70" i="11" s="1"/>
  <c r="P38" i="2"/>
  <c r="M32" i="11" s="1"/>
  <c r="P73" i="2"/>
  <c r="M67" i="11" s="1"/>
  <c r="P36" i="2"/>
  <c r="M30" i="11" s="1"/>
  <c r="P43" i="2"/>
  <c r="M37" i="11" s="1"/>
  <c r="P72" i="2"/>
  <c r="M66" i="11" s="1"/>
  <c r="P60" i="2"/>
  <c r="M54" i="11" s="1"/>
  <c r="P71" i="2"/>
  <c r="M65" i="11" s="1"/>
  <c r="P86" i="2"/>
  <c r="M80" i="11" s="1"/>
  <c r="P29" i="2"/>
  <c r="M23" i="11" s="1"/>
  <c r="I90" i="11"/>
  <c r="J46" i="11"/>
  <c r="O72" i="11"/>
  <c r="N16" i="2"/>
  <c r="L10" i="11" s="1"/>
  <c r="N100" i="2"/>
  <c r="L94" i="11" s="1"/>
  <c r="N65" i="2"/>
  <c r="L59" i="11" s="1"/>
  <c r="N25" i="2"/>
  <c r="L19" i="11" s="1"/>
  <c r="N34" i="2"/>
  <c r="L28" i="11" s="1"/>
  <c r="N76" i="2"/>
  <c r="L70" i="11" s="1"/>
  <c r="N63" i="2"/>
  <c r="L57" i="11" s="1"/>
  <c r="N47" i="2"/>
  <c r="N68" i="2"/>
  <c r="L62" i="11" s="1"/>
  <c r="N94" i="2"/>
  <c r="L88" i="11" s="1"/>
  <c r="N38" i="2"/>
  <c r="L32" i="11" s="1"/>
  <c r="N19" i="2"/>
  <c r="L13" i="11" s="1"/>
  <c r="N79" i="2"/>
  <c r="L73" i="11" s="1"/>
  <c r="N66" i="2"/>
  <c r="L60" i="11" s="1"/>
  <c r="N91" i="2"/>
  <c r="L85" i="11" s="1"/>
  <c r="N78" i="2"/>
  <c r="N102" i="2"/>
  <c r="L96" i="11" s="1"/>
  <c r="N104" i="2"/>
  <c r="L98" i="11" s="1"/>
  <c r="N77" i="2"/>
  <c r="L71" i="11" s="1"/>
  <c r="N42" i="2"/>
  <c r="L36" i="11" s="1"/>
  <c r="N53" i="2"/>
  <c r="N45" i="2"/>
  <c r="N49" i="2"/>
  <c r="L43" i="11" s="1"/>
  <c r="N15" i="2"/>
  <c r="L9" i="11" s="1"/>
  <c r="N14" i="2"/>
  <c r="L8" i="11" s="1"/>
  <c r="N81" i="2"/>
  <c r="L75" i="11" s="1"/>
  <c r="N107" i="2"/>
  <c r="L101" i="11" s="1"/>
  <c r="N39" i="2"/>
  <c r="L33" i="11" s="1"/>
  <c r="N95" i="2"/>
  <c r="L89" i="11" s="1"/>
  <c r="N44" i="2"/>
  <c r="N83" i="2"/>
  <c r="L77" i="11" s="1"/>
  <c r="N35" i="2"/>
  <c r="L29" i="11" s="1"/>
  <c r="N46" i="2"/>
  <c r="N97" i="2"/>
  <c r="L91" i="11" s="1"/>
  <c r="N93" i="2"/>
  <c r="L87" i="11" s="1"/>
  <c r="N86" i="2"/>
  <c r="L80" i="11" s="1"/>
  <c r="N84" i="2"/>
  <c r="L78" i="11" s="1"/>
  <c r="N75" i="2"/>
  <c r="L69" i="11" s="1"/>
  <c r="N48" i="2"/>
  <c r="L42" i="11" s="1"/>
  <c r="N57" i="2"/>
  <c r="L51" i="11" s="1"/>
  <c r="N67" i="2"/>
  <c r="L61" i="11" s="1"/>
  <c r="N13" i="2"/>
  <c r="L7" i="11" s="1"/>
  <c r="N36" i="2"/>
  <c r="L30" i="11" s="1"/>
  <c r="N89" i="2"/>
  <c r="L83" i="11" s="1"/>
  <c r="N98" i="2"/>
  <c r="L92" i="11" s="1"/>
  <c r="N22" i="2"/>
  <c r="L16" i="11" s="1"/>
  <c r="N88" i="2"/>
  <c r="L82" i="11" s="1"/>
  <c r="N29" i="2"/>
  <c r="L23" i="11" s="1"/>
  <c r="N61" i="2"/>
  <c r="L55" i="11" s="1"/>
  <c r="N72" i="2"/>
  <c r="L66" i="11" s="1"/>
  <c r="N69" i="2"/>
  <c r="L63" i="11" s="1"/>
  <c r="N60" i="2"/>
  <c r="L54" i="11" s="1"/>
  <c r="N55" i="2"/>
  <c r="N105" i="2"/>
  <c r="L99" i="11" s="1"/>
  <c r="N54" i="2"/>
  <c r="N96" i="2"/>
  <c r="L90" i="11" s="1"/>
  <c r="N90" i="2"/>
  <c r="L84" i="11" s="1"/>
  <c r="N26" i="2"/>
  <c r="L20" i="11" s="1"/>
  <c r="N64" i="2"/>
  <c r="L58" i="11" s="1"/>
  <c r="N85" i="2"/>
  <c r="L79" i="11" s="1"/>
  <c r="N59" i="2"/>
  <c r="L53" i="11" s="1"/>
  <c r="N73" i="2"/>
  <c r="L67" i="11" s="1"/>
  <c r="N51" i="2"/>
  <c r="L45" i="11" s="1"/>
  <c r="N56" i="2"/>
  <c r="L50" i="11" s="1"/>
  <c r="N31" i="2"/>
  <c r="L25" i="11" s="1"/>
  <c r="N50" i="2"/>
  <c r="L44" i="11" s="1"/>
  <c r="N41" i="2"/>
  <c r="L35" i="11" s="1"/>
  <c r="N43" i="2"/>
  <c r="L37" i="11" s="1"/>
  <c r="N99" i="2"/>
  <c r="L93" i="11" s="1"/>
  <c r="N33" i="2"/>
  <c r="L27" i="11" s="1"/>
  <c r="N87" i="2"/>
  <c r="L81" i="11" s="1"/>
  <c r="N70" i="2"/>
  <c r="L64" i="11" s="1"/>
  <c r="N92" i="2"/>
  <c r="L86" i="11" s="1"/>
  <c r="N17" i="2"/>
  <c r="L11" i="11" s="1"/>
  <c r="N18" i="2"/>
  <c r="L12" i="11" s="1"/>
  <c r="N103" i="2"/>
  <c r="L97" i="11" s="1"/>
  <c r="N28" i="2"/>
  <c r="L22" i="11" s="1"/>
  <c r="N71" i="2"/>
  <c r="L65" i="11" s="1"/>
  <c r="N62" i="2"/>
  <c r="L56" i="11" s="1"/>
  <c r="N58" i="2"/>
  <c r="L52" i="11" s="1"/>
  <c r="N37" i="2"/>
  <c r="L31" i="11" s="1"/>
  <c r="N23" i="2"/>
  <c r="L17" i="11" s="1"/>
  <c r="N24" i="2"/>
  <c r="L18" i="11" s="1"/>
  <c r="N106" i="2"/>
  <c r="L100" i="11" s="1"/>
  <c r="N21" i="2"/>
  <c r="L15" i="11" s="1"/>
  <c r="N74" i="2"/>
  <c r="L68" i="11" s="1"/>
  <c r="N20" i="2"/>
  <c r="L14" i="11" s="1"/>
  <c r="N101" i="2"/>
  <c r="L95" i="11" s="1"/>
  <c r="N52" i="2"/>
  <c r="N32" i="2"/>
  <c r="L26" i="11" s="1"/>
  <c r="N80" i="2"/>
  <c r="L74" i="11" s="1"/>
  <c r="N40" i="2"/>
  <c r="L34" i="11" s="1"/>
  <c r="N30" i="2"/>
  <c r="L24" i="11" s="1"/>
  <c r="N82" i="2"/>
  <c r="L76" i="11" s="1"/>
  <c r="N27" i="2"/>
  <c r="L21" i="11" s="1"/>
  <c r="X30" i="2"/>
  <c r="Y30" i="2" s="1"/>
  <c r="X38" i="2"/>
  <c r="Y38" i="2" s="1"/>
  <c r="J49" i="11"/>
  <c r="J47" i="11"/>
  <c r="J48" i="11"/>
  <c r="N15" i="11"/>
  <c r="Q15" i="11" s="1"/>
  <c r="X94" i="2"/>
  <c r="Y94" i="2" s="1"/>
  <c r="N25" i="11"/>
  <c r="Q25" i="11" s="1"/>
  <c r="N60" i="11"/>
  <c r="Q60" i="11" s="1"/>
  <c r="X106" i="2"/>
  <c r="Y106" i="2" s="1"/>
  <c r="X46" i="2"/>
  <c r="Y46" i="2" s="1"/>
  <c r="X75" i="2"/>
  <c r="Y75" i="2" s="1"/>
  <c r="X47" i="2"/>
  <c r="Y47" i="2" s="1"/>
  <c r="N55" i="11"/>
  <c r="Q55" i="11" s="1"/>
  <c r="X45" i="2"/>
  <c r="Y45" i="2" s="1"/>
  <c r="X59" i="2"/>
  <c r="Y59" i="2" s="1"/>
  <c r="N58" i="11"/>
  <c r="Q58" i="11" s="1"/>
  <c r="X41" i="2"/>
  <c r="Y41" i="2" s="1"/>
  <c r="N64" i="11"/>
  <c r="Q64" i="11" s="1"/>
  <c r="X43" i="2"/>
  <c r="Y43" i="2" s="1"/>
  <c r="X89" i="2"/>
  <c r="Y89" i="2" s="1"/>
  <c r="X79" i="2"/>
  <c r="Y79" i="2" s="1"/>
  <c r="X23" i="2"/>
  <c r="Y23" i="2" s="1"/>
  <c r="N8" i="11"/>
  <c r="Q8" i="11" s="1"/>
  <c r="N59" i="11"/>
  <c r="Q59" i="11" s="1"/>
  <c r="N86" i="11"/>
  <c r="Q86" i="11" s="1"/>
  <c r="X58" i="2"/>
  <c r="Y58" i="2" s="1"/>
  <c r="X28" i="2"/>
  <c r="Y28" i="2" s="1"/>
  <c r="N48" i="11"/>
  <c r="Q48" i="11" s="1"/>
  <c r="X101" i="2"/>
  <c r="Y101" i="2" s="1"/>
  <c r="X60" i="2"/>
  <c r="Y60" i="2" s="1"/>
  <c r="N26" i="11"/>
  <c r="Q26" i="11" s="1"/>
  <c r="N87" i="11"/>
  <c r="Q87" i="11" s="1"/>
  <c r="N46" i="11"/>
  <c r="Q46" i="11" s="1"/>
  <c r="X63" i="2"/>
  <c r="Y63" i="2" s="1"/>
  <c r="X81" i="2"/>
  <c r="Y81" i="2" s="1"/>
  <c r="N41" i="11"/>
  <c r="Q41" i="11" s="1"/>
  <c r="X74" i="2"/>
  <c r="Y74" i="2" s="1"/>
  <c r="X53" i="2"/>
  <c r="Y53" i="2" s="1"/>
  <c r="W62" i="2"/>
  <c r="P56" i="11" s="1"/>
  <c r="W105" i="2"/>
  <c r="P99" i="11" s="1"/>
  <c r="W107" i="2"/>
  <c r="P101" i="11" s="1"/>
  <c r="W74" i="2"/>
  <c r="P68" i="11" s="1"/>
  <c r="W92" i="2"/>
  <c r="P86" i="11" s="1"/>
  <c r="W50" i="2"/>
  <c r="P44" i="11" s="1"/>
  <c r="W39" i="2"/>
  <c r="P33" i="11" s="1"/>
  <c r="W73" i="2"/>
  <c r="P67" i="11" s="1"/>
  <c r="W90" i="2"/>
  <c r="P84" i="11" s="1"/>
  <c r="W88" i="2"/>
  <c r="P82" i="11" s="1"/>
  <c r="W41" i="2"/>
  <c r="P35" i="11" s="1"/>
  <c r="W23" i="2"/>
  <c r="P17" i="11" s="1"/>
  <c r="W78" i="2"/>
  <c r="W52" i="2"/>
  <c r="P46" i="11" s="1"/>
  <c r="W63" i="2"/>
  <c r="P57" i="11" s="1"/>
  <c r="W55" i="2"/>
  <c r="P49" i="11" s="1"/>
  <c r="W97" i="2"/>
  <c r="P91" i="11" s="1"/>
  <c r="W15" i="2"/>
  <c r="P9" i="11" s="1"/>
  <c r="W70" i="2"/>
  <c r="P64" i="11" s="1"/>
  <c r="W59" i="2"/>
  <c r="P53" i="11" s="1"/>
  <c r="W58" i="2"/>
  <c r="P52" i="11" s="1"/>
  <c r="W93" i="2"/>
  <c r="P87" i="11" s="1"/>
  <c r="W28" i="2"/>
  <c r="P22" i="11" s="1"/>
  <c r="W51" i="2"/>
  <c r="P45" i="11" s="1"/>
  <c r="W53" i="2"/>
  <c r="P47" i="11" s="1"/>
  <c r="W75" i="2"/>
  <c r="P69" i="11" s="1"/>
  <c r="W67" i="2"/>
  <c r="P61" i="11" s="1"/>
  <c r="W72" i="2"/>
  <c r="P66" i="11" s="1"/>
  <c r="W33" i="2"/>
  <c r="P27" i="11" s="1"/>
  <c r="W38" i="2"/>
  <c r="P32" i="11" s="1"/>
  <c r="W18" i="2"/>
  <c r="P12" i="11" s="1"/>
  <c r="W60" i="2"/>
  <c r="P54" i="11" s="1"/>
  <c r="W71" i="2"/>
  <c r="P65" i="11" s="1"/>
  <c r="W22" i="2"/>
  <c r="P16" i="11" s="1"/>
  <c r="W37" i="2"/>
  <c r="P31" i="11" s="1"/>
  <c r="W89" i="2"/>
  <c r="P83" i="11" s="1"/>
  <c r="W21" i="2"/>
  <c r="P15" i="11" s="1"/>
  <c r="W30" i="2"/>
  <c r="P24" i="11" s="1"/>
  <c r="W57" i="2"/>
  <c r="P51" i="11" s="1"/>
  <c r="W61" i="2"/>
  <c r="P55" i="11" s="1"/>
  <c r="W76" i="2"/>
  <c r="P70" i="11" s="1"/>
  <c r="W54" i="2"/>
  <c r="P48" i="11" s="1"/>
  <c r="W32" i="2"/>
  <c r="P26" i="11" s="1"/>
  <c r="W80" i="2"/>
  <c r="P74" i="11" s="1"/>
  <c r="W83" i="2"/>
  <c r="P77" i="11" s="1"/>
  <c r="W31" i="2"/>
  <c r="P25" i="11" s="1"/>
  <c r="W12" i="2"/>
  <c r="P6" i="11" s="1"/>
  <c r="W95" i="2"/>
  <c r="P89" i="11" s="1"/>
  <c r="W35" i="2"/>
  <c r="P29" i="11" s="1"/>
  <c r="W82" i="2"/>
  <c r="P76" i="11" s="1"/>
  <c r="W25" i="2"/>
  <c r="P19" i="11" s="1"/>
  <c r="W102" i="2"/>
  <c r="P96" i="11" s="1"/>
  <c r="W48" i="2"/>
  <c r="P42" i="11" s="1"/>
  <c r="W14" i="2"/>
  <c r="P8" i="11" s="1"/>
  <c r="W47" i="2"/>
  <c r="P41" i="11" s="1"/>
  <c r="W86" i="2"/>
  <c r="P80" i="11" s="1"/>
  <c r="W100" i="2"/>
  <c r="P94" i="11" s="1"/>
  <c r="W65" i="2"/>
  <c r="P59" i="11" s="1"/>
  <c r="W64" i="2"/>
  <c r="P58" i="11" s="1"/>
  <c r="W45" i="2"/>
  <c r="P39" i="11" s="1"/>
  <c r="W40" i="2"/>
  <c r="P34" i="11" s="1"/>
  <c r="W84" i="2"/>
  <c r="P78" i="11" s="1"/>
  <c r="W94" i="2"/>
  <c r="P88" i="11" s="1"/>
  <c r="W17" i="2"/>
  <c r="P11" i="11" s="1"/>
  <c r="W81" i="2"/>
  <c r="P75" i="11" s="1"/>
  <c r="W16" i="2"/>
  <c r="P10" i="11" s="1"/>
  <c r="W79" i="2"/>
  <c r="P73" i="11" s="1"/>
  <c r="W49" i="2"/>
  <c r="P43" i="11" s="1"/>
  <c r="W46" i="2"/>
  <c r="P40" i="11" s="1"/>
  <c r="W43" i="2"/>
  <c r="P37" i="11" s="1"/>
  <c r="W13" i="2"/>
  <c r="P7" i="11" s="1"/>
  <c r="W29" i="2"/>
  <c r="P23" i="11" s="1"/>
  <c r="W42" i="2"/>
  <c r="P36" i="11" s="1"/>
  <c r="W98" i="2"/>
  <c r="P92" i="11" s="1"/>
  <c r="W56" i="2"/>
  <c r="P50" i="11" s="1"/>
  <c r="W91" i="2"/>
  <c r="P85" i="11" s="1"/>
  <c r="W85" i="2"/>
  <c r="P79" i="11" s="1"/>
  <c r="W34" i="2"/>
  <c r="P28" i="11" s="1"/>
  <c r="W87" i="2"/>
  <c r="P81" i="11" s="1"/>
  <c r="W36" i="2"/>
  <c r="P30" i="11" s="1"/>
  <c r="X80" i="2"/>
  <c r="Y80" i="2" s="1"/>
  <c r="W103" i="2"/>
  <c r="P97" i="11" s="1"/>
  <c r="W101" i="2"/>
  <c r="P95" i="11" s="1"/>
  <c r="W106" i="2"/>
  <c r="P100" i="11" s="1"/>
  <c r="W104" i="2"/>
  <c r="P98" i="11" s="1"/>
  <c r="W66" i="2"/>
  <c r="P60" i="11" s="1"/>
  <c r="W26" i="2"/>
  <c r="P20" i="11" s="1"/>
  <c r="W77" i="2"/>
  <c r="P71" i="11" s="1"/>
  <c r="X71" i="2"/>
  <c r="Y71" i="2" s="1"/>
  <c r="X72" i="2"/>
  <c r="Y72" i="2" s="1"/>
  <c r="W69" i="2"/>
  <c r="P63" i="11" s="1"/>
  <c r="W19" i="2"/>
  <c r="P13" i="11" s="1"/>
  <c r="W68" i="2"/>
  <c r="P62" i="11" s="1"/>
  <c r="W96" i="2"/>
  <c r="P90" i="11" s="1"/>
  <c r="W24" i="2"/>
  <c r="P18" i="11" s="1"/>
  <c r="W99" i="2"/>
  <c r="P93" i="11" s="1"/>
  <c r="W44" i="2"/>
  <c r="P38" i="11" s="1"/>
  <c r="W20" i="2"/>
  <c r="P14" i="11" s="1"/>
  <c r="N67" i="11"/>
  <c r="Q67" i="11" s="1"/>
  <c r="N28" i="11"/>
  <c r="Q28" i="11" s="1"/>
  <c r="N101" i="11"/>
  <c r="Q101" i="11" s="1"/>
  <c r="N27" i="11"/>
  <c r="Q27" i="11" s="1"/>
  <c r="N42" i="11"/>
  <c r="Q42" i="11" s="1"/>
  <c r="X97" i="2"/>
  <c r="Y97" i="2" s="1"/>
  <c r="N12" i="11"/>
  <c r="Q12" i="11" s="1"/>
  <c r="X62" i="2"/>
  <c r="Y62" i="2" s="1"/>
  <c r="X35" i="2"/>
  <c r="Y35" i="2" s="1"/>
  <c r="X78" i="2"/>
  <c r="Y78" i="2" s="1"/>
  <c r="X83" i="2"/>
  <c r="Y83" i="2" s="1"/>
  <c r="X87" i="2"/>
  <c r="Y87" i="2" s="1"/>
  <c r="X76" i="2"/>
  <c r="Y76" i="2" s="1"/>
  <c r="X103" i="2"/>
  <c r="Y103" i="2" s="1"/>
  <c r="N85" i="11"/>
  <c r="Q85" i="11" s="1"/>
  <c r="N82" i="11"/>
  <c r="Q82" i="11" s="1"/>
  <c r="N72" i="11"/>
  <c r="Q72" i="11" s="1"/>
  <c r="N84" i="11"/>
  <c r="Q84" i="11" s="1"/>
  <c r="X90" i="2"/>
  <c r="Y90" i="2" s="1"/>
  <c r="N51" i="11"/>
  <c r="Q51" i="11" s="1"/>
  <c r="N44" i="11"/>
  <c r="Q44" i="11" s="1"/>
  <c r="N11" i="11"/>
  <c r="Q11" i="11" s="1"/>
  <c r="N96" i="11"/>
  <c r="Q96" i="11" s="1"/>
  <c r="X67" i="2"/>
  <c r="Y67" i="2" s="1"/>
  <c r="X51" i="2"/>
  <c r="Y51" i="2" s="1"/>
  <c r="N99" i="11"/>
  <c r="Q99" i="11" s="1"/>
  <c r="X54" i="2"/>
  <c r="Y54" i="2" s="1"/>
  <c r="N10" i="11"/>
  <c r="Q10" i="11" s="1"/>
  <c r="N49" i="11"/>
  <c r="Q49" i="11" s="1"/>
  <c r="X55" i="2"/>
  <c r="Y55" i="2" s="1"/>
  <c r="X26" i="2"/>
  <c r="Y26" i="2" s="1"/>
  <c r="X52" i="2"/>
  <c r="Y52" i="2" s="1"/>
  <c r="N6" i="11"/>
  <c r="Q6" i="11" s="1"/>
  <c r="N39" i="11"/>
  <c r="Q39" i="11" s="1"/>
  <c r="U27" i="2"/>
  <c r="N21" i="11" s="1"/>
  <c r="Q21" i="11" s="1"/>
  <c r="N89" i="11"/>
  <c r="Q89" i="11" s="1"/>
  <c r="X25" i="2"/>
  <c r="Y25" i="2" s="1"/>
  <c r="N92" i="11"/>
  <c r="Q92" i="11" s="1"/>
  <c r="X98" i="2"/>
  <c r="Y98" i="2" s="1"/>
  <c r="N9" i="11"/>
  <c r="Q9" i="11" s="1"/>
  <c r="X15" i="2"/>
  <c r="Y15" i="2" s="1"/>
  <c r="N31" i="11"/>
  <c r="Q31" i="11" s="1"/>
  <c r="N94" i="11"/>
  <c r="Q94" i="11" s="1"/>
  <c r="T27" i="2"/>
  <c r="W27" i="2" s="1"/>
  <c r="P21" i="11" s="1"/>
  <c r="X40" i="2"/>
  <c r="Y40" i="2" s="1"/>
  <c r="N80" i="11"/>
  <c r="Q80" i="11" s="1"/>
  <c r="N30" i="11"/>
  <c r="Q30" i="11" s="1"/>
  <c r="N76" i="11"/>
  <c r="Q76" i="11" s="1"/>
  <c r="N33" i="11"/>
  <c r="Q33" i="11" s="1"/>
  <c r="X68" i="2"/>
  <c r="Y68" i="2" s="1"/>
  <c r="X22" i="2"/>
  <c r="Y22" i="2" s="1"/>
  <c r="N47" i="11"/>
  <c r="Q47" i="11" s="1"/>
  <c r="X84" i="2"/>
  <c r="Y84" i="2" s="1"/>
  <c r="N40" i="11"/>
  <c r="Q40" i="11" s="1"/>
  <c r="N98" i="11"/>
  <c r="Q98" i="11" s="1"/>
  <c r="N50" i="11"/>
  <c r="Q50" i="11" s="1"/>
  <c r="X56" i="2"/>
  <c r="Y56" i="2" s="1"/>
  <c r="X96" i="2"/>
  <c r="Y96" i="2" s="1"/>
  <c r="N90" i="11"/>
  <c r="Q90" i="11" s="1"/>
  <c r="N18" i="11"/>
  <c r="Q18" i="11" s="1"/>
  <c r="X24" i="2"/>
  <c r="Y24" i="2" s="1"/>
  <c r="N63" i="11"/>
  <c r="Q63" i="11" s="1"/>
  <c r="X69" i="2"/>
  <c r="Y69" i="2" s="1"/>
  <c r="X19" i="2"/>
  <c r="Y19" i="2" s="1"/>
  <c r="N13" i="11"/>
  <c r="Q13" i="11" s="1"/>
  <c r="N79" i="11"/>
  <c r="Q79" i="11" s="1"/>
  <c r="X85" i="2"/>
  <c r="Y85" i="2" s="1"/>
  <c r="N93" i="11"/>
  <c r="Q93" i="11" s="1"/>
  <c r="X99" i="2"/>
  <c r="Y99" i="2" s="1"/>
  <c r="N7" i="11"/>
  <c r="Q7" i="11" s="1"/>
  <c r="X13" i="2"/>
  <c r="Y13" i="2" s="1"/>
  <c r="N23" i="11"/>
  <c r="Q23" i="11" s="1"/>
  <c r="X29" i="2"/>
  <c r="Y29" i="2" s="1"/>
  <c r="X20" i="2"/>
  <c r="Y20" i="2" s="1"/>
  <c r="N14" i="11"/>
  <c r="Q14" i="11" s="1"/>
  <c r="N43" i="11"/>
  <c r="Q43" i="11" s="1"/>
  <c r="X49" i="2"/>
  <c r="Y49" i="2" s="1"/>
  <c r="X42" i="2"/>
  <c r="Y42" i="2" s="1"/>
  <c r="N36" i="11"/>
  <c r="Q36" i="11" s="1"/>
  <c r="N38" i="11"/>
  <c r="Q38" i="11" s="1"/>
  <c r="X44" i="2"/>
  <c r="Y44" i="2" s="1"/>
  <c r="N71" i="11"/>
  <c r="Q71" i="11" s="1"/>
  <c r="X77" i="2"/>
  <c r="Y77" i="2" s="1"/>
  <c r="N11" i="2"/>
  <c r="W11" i="2"/>
  <c r="P11" i="2"/>
  <c r="M90" i="11" l="1"/>
  <c r="L49" i="11"/>
  <c r="L48" i="11"/>
  <c r="L47" i="11"/>
  <c r="L46" i="11"/>
  <c r="L72" i="11"/>
  <c r="L38" i="11"/>
  <c r="L41" i="11"/>
  <c r="L39" i="11"/>
  <c r="L40" i="11"/>
  <c r="P72" i="11"/>
  <c r="X27" i="2"/>
  <c r="Y27" i="2" s="1"/>
  <c r="V36" i="4" l="1"/>
  <c r="U67" i="4"/>
  <c r="V72" i="4"/>
  <c r="V68" i="4"/>
  <c r="U44" i="4"/>
  <c r="V101" i="4"/>
  <c r="U97" i="4"/>
  <c r="V30" i="4"/>
  <c r="U106" i="4"/>
  <c r="U84" i="4"/>
  <c r="U85" i="4"/>
  <c r="U102" i="4"/>
  <c r="V95" i="4"/>
  <c r="U56" i="4"/>
  <c r="U34" i="4"/>
  <c r="U76" i="4"/>
  <c r="V39" i="4"/>
  <c r="U18" i="4"/>
  <c r="U88" i="4"/>
  <c r="U17" i="4"/>
  <c r="V86" i="4"/>
  <c r="U49" i="4"/>
  <c r="U92" i="4"/>
  <c r="U41" i="4"/>
  <c r="V103" i="4"/>
  <c r="U60" i="4"/>
  <c r="U93" i="4"/>
  <c r="U82" i="4"/>
  <c r="U43" i="4"/>
  <c r="V42" i="4"/>
  <c r="V58" i="4"/>
  <c r="U24" i="4"/>
  <c r="V43" i="4"/>
  <c r="U48" i="4"/>
  <c r="U69" i="4"/>
  <c r="V91" i="4"/>
  <c r="V90" i="4"/>
  <c r="V106" i="4"/>
  <c r="V25" i="4"/>
  <c r="V29" i="4"/>
  <c r="U98" i="4"/>
  <c r="U65" i="4"/>
  <c r="V37" i="4"/>
  <c r="V28" i="4"/>
  <c r="V53" i="4"/>
  <c r="V105" i="4"/>
  <c r="V52" i="4"/>
  <c r="V24" i="4"/>
  <c r="V62" i="4"/>
  <c r="V46" i="4"/>
  <c r="V44" i="4"/>
  <c r="V76" i="4"/>
  <c r="U90" i="4"/>
  <c r="U54" i="4"/>
  <c r="U66" i="4"/>
  <c r="U16" i="4"/>
  <c r="V35" i="4"/>
  <c r="V12" i="4"/>
  <c r="V89" i="4"/>
  <c r="U29" i="4"/>
  <c r="V15" i="4"/>
  <c r="V99" i="4"/>
  <c r="V20" i="4"/>
  <c r="U101" i="4"/>
  <c r="U23" i="4"/>
  <c r="U103" i="4"/>
  <c r="V55" i="4"/>
  <c r="V41" i="4"/>
  <c r="U62" i="4"/>
  <c r="U37" i="4"/>
  <c r="V50" i="4"/>
  <c r="V31" i="4"/>
  <c r="V59" i="4"/>
  <c r="V61" i="4"/>
  <c r="U75" i="4"/>
  <c r="U28" i="4"/>
  <c r="U94" i="4"/>
  <c r="U52" i="4"/>
  <c r="U61" i="4"/>
  <c r="U33" i="4"/>
  <c r="U27" i="4"/>
  <c r="V97" i="4"/>
  <c r="V63" i="4"/>
  <c r="V19" i="4"/>
  <c r="V14" i="4"/>
  <c r="V69" i="4"/>
  <c r="U104" i="4"/>
  <c r="U80" i="4"/>
  <c r="U73" i="4"/>
  <c r="V54" i="4"/>
  <c r="V21" i="4"/>
  <c r="U15" i="4"/>
  <c r="U68" i="4"/>
  <c r="V75" i="4"/>
  <c r="U31" i="4"/>
  <c r="V56" i="4"/>
  <c r="V16" i="4"/>
  <c r="U100" i="4"/>
  <c r="V22" i="4"/>
  <c r="U81" i="4"/>
  <c r="V64" i="4"/>
  <c r="U55" i="4"/>
  <c r="U47" i="4"/>
  <c r="V49" i="4"/>
  <c r="V17" i="4"/>
  <c r="V94" i="4"/>
  <c r="U50" i="4"/>
  <c r="U74" i="4"/>
  <c r="V71" i="4"/>
  <c r="V45" i="4"/>
  <c r="V102" i="4"/>
  <c r="U99" i="4"/>
  <c r="V48" i="4"/>
  <c r="V77" i="4"/>
  <c r="U21" i="4"/>
  <c r="U45" i="4"/>
  <c r="U30" i="4"/>
  <c r="U87" i="4"/>
  <c r="V73" i="4"/>
  <c r="V88" i="4"/>
  <c r="U51" i="4"/>
  <c r="V57" i="4"/>
  <c r="V13" i="4"/>
  <c r="U91" i="4"/>
  <c r="U96" i="4"/>
  <c r="V74" i="4"/>
  <c r="V32" i="4"/>
  <c r="U25" i="4"/>
  <c r="U77" i="4"/>
  <c r="U64" i="4"/>
  <c r="V82" i="4"/>
  <c r="U53" i="4"/>
  <c r="V40" i="4"/>
  <c r="V79" i="4"/>
  <c r="V70" i="4"/>
  <c r="U107" i="4"/>
  <c r="U72" i="4"/>
  <c r="V60" i="4"/>
  <c r="V33" i="4"/>
  <c r="U86" i="4"/>
  <c r="U39" i="4"/>
  <c r="V47" i="4"/>
  <c r="U12" i="4"/>
  <c r="V98" i="4"/>
  <c r="U42" i="4"/>
  <c r="V85" i="4"/>
  <c r="U89" i="4"/>
  <c r="V38" i="4"/>
  <c r="V67" i="4"/>
  <c r="V26" i="4"/>
  <c r="U105" i="4"/>
  <c r="V96" i="4"/>
  <c r="U32" i="4"/>
  <c r="U79" i="4"/>
  <c r="V78" i="4"/>
  <c r="U71" i="4"/>
  <c r="V23" i="4"/>
  <c r="V81" i="4"/>
  <c r="U70" i="4"/>
  <c r="V104" i="4"/>
  <c r="V66" i="4"/>
  <c r="U13" i="4"/>
  <c r="V18" i="4"/>
  <c r="V87" i="4"/>
  <c r="V80" i="4"/>
  <c r="U19" i="4"/>
  <c r="U78" i="4"/>
  <c r="U63" i="4"/>
  <c r="U58" i="4"/>
  <c r="U57" i="4"/>
  <c r="U59" i="4"/>
  <c r="U95" i="4"/>
  <c r="V83" i="4"/>
  <c r="U20" i="4"/>
  <c r="V51" i="4"/>
  <c r="U35" i="4"/>
  <c r="U22" i="4"/>
  <c r="V84" i="4"/>
  <c r="V100" i="4"/>
  <c r="U83" i="4"/>
  <c r="V65" i="4"/>
  <c r="U36" i="4"/>
  <c r="V27" i="4"/>
  <c r="V34" i="4"/>
  <c r="U14" i="4"/>
  <c r="U46" i="4"/>
  <c r="U38" i="4"/>
  <c r="U40" i="4"/>
  <c r="V107" i="4"/>
  <c r="V93" i="4"/>
  <c r="V92" i="4"/>
  <c r="U26" i="4"/>
  <c r="S11" i="4"/>
  <c r="W47" i="4"/>
  <c r="W95" i="4"/>
  <c r="W15" i="4"/>
  <c r="W104" i="4"/>
  <c r="W87" i="4"/>
  <c r="W52" i="4"/>
  <c r="W16" i="4"/>
  <c r="W46" i="4"/>
  <c r="W103" i="4"/>
  <c r="W75" i="4"/>
  <c r="W25" i="4"/>
  <c r="W51" i="4"/>
  <c r="W50" i="4"/>
  <c r="W85" i="4"/>
  <c r="W14" i="4"/>
  <c r="W29" i="4"/>
  <c r="W62" i="4"/>
  <c r="W20" i="4"/>
  <c r="W54" i="4"/>
  <c r="W106" i="4"/>
  <c r="W89" i="4"/>
  <c r="W93" i="4"/>
  <c r="W80" i="4"/>
  <c r="W42" i="4"/>
  <c r="W73" i="4"/>
  <c r="W81" i="4"/>
  <c r="W31" i="4"/>
  <c r="W40" i="4"/>
  <c r="W82" i="4"/>
  <c r="W90" i="4"/>
  <c r="W84" i="4"/>
  <c r="W53" i="4"/>
  <c r="W66" i="4"/>
  <c r="W33" i="4"/>
  <c r="W35" i="4"/>
  <c r="W72" i="4"/>
  <c r="W65" i="4"/>
  <c r="W23" i="4"/>
  <c r="W64" i="4"/>
  <c r="W105" i="4"/>
  <c r="W30" i="4"/>
  <c r="W78" i="4"/>
  <c r="W13" i="4"/>
  <c r="W18" i="4"/>
  <c r="W38" i="4"/>
  <c r="W88" i="4"/>
  <c r="W97" i="4"/>
  <c r="W71" i="4"/>
  <c r="W34" i="4"/>
  <c r="W27" i="4"/>
  <c r="W74" i="4"/>
  <c r="W32" i="4"/>
  <c r="W92" i="4"/>
  <c r="W77" i="4"/>
  <c r="W45" i="4"/>
  <c r="W60" i="4"/>
  <c r="W41" i="4"/>
  <c r="W86" i="4"/>
  <c r="W67" i="4"/>
  <c r="W58" i="4"/>
  <c r="W56" i="4"/>
  <c r="W44" i="4"/>
  <c r="W43" i="4"/>
  <c r="W55" i="4"/>
  <c r="W94" i="4"/>
  <c r="W26" i="4"/>
  <c r="W48" i="4"/>
  <c r="W17" i="4"/>
  <c r="W69" i="4"/>
  <c r="W39" i="4"/>
  <c r="W96" i="4"/>
  <c r="W49" i="4"/>
  <c r="W91" i="4"/>
  <c r="W101" i="4"/>
  <c r="W83" i="4"/>
  <c r="W102" i="4"/>
  <c r="W57" i="4"/>
  <c r="W107" i="4"/>
  <c r="W99" i="4"/>
  <c r="W100" i="4"/>
  <c r="W36" i="4"/>
  <c r="W68" i="4"/>
  <c r="W37" i="4"/>
  <c r="W19" i="4"/>
  <c r="W70" i="4"/>
  <c r="W59" i="4"/>
  <c r="W24" i="4"/>
  <c r="W22" i="4"/>
  <c r="W79" i="4"/>
  <c r="W28" i="4"/>
  <c r="W61" i="4"/>
  <c r="W21" i="4"/>
  <c r="W76" i="4"/>
  <c r="W12" i="4"/>
  <c r="W98" i="4"/>
  <c r="W63" i="4"/>
  <c r="T11" i="4"/>
  <c r="H101" i="11"/>
  <c r="P107" i="4"/>
  <c r="Q26" i="4"/>
  <c r="D20" i="11"/>
  <c r="R90" i="4"/>
  <c r="F84" i="11"/>
  <c r="L18" i="4"/>
  <c r="E12" i="11"/>
  <c r="N13" i="4"/>
  <c r="G7" i="11"/>
  <c r="N68" i="4"/>
  <c r="G62" i="11"/>
  <c r="P92" i="4"/>
  <c r="H86" i="11"/>
  <c r="Q52" i="4"/>
  <c r="D46" i="11"/>
  <c r="N47" i="4"/>
  <c r="G41" i="11"/>
  <c r="Q68" i="4"/>
  <c r="D62" i="11"/>
  <c r="L79" i="4"/>
  <c r="E73" i="11"/>
  <c r="Q55" i="4"/>
  <c r="D49" i="11"/>
  <c r="N16" i="4"/>
  <c r="G10" i="11"/>
  <c r="Q41" i="4"/>
  <c r="D35" i="11"/>
  <c r="Q24" i="4"/>
  <c r="D18" i="11"/>
  <c r="R71" i="4"/>
  <c r="F65" i="11"/>
  <c r="R63" i="4"/>
  <c r="F57" i="11"/>
  <c r="Q17" i="4"/>
  <c r="D11" i="11"/>
  <c r="L89" i="4"/>
  <c r="E83" i="11"/>
  <c r="Q65" i="4"/>
  <c r="D59" i="11"/>
  <c r="P105" i="4"/>
  <c r="H99" i="11"/>
  <c r="N99" i="4"/>
  <c r="G93" i="11"/>
  <c r="L45" i="4"/>
  <c r="E39" i="11"/>
  <c r="N82" i="4"/>
  <c r="G76" i="11"/>
  <c r="P99" i="4"/>
  <c r="H93" i="11"/>
  <c r="L76" i="4"/>
  <c r="E70" i="11"/>
  <c r="L28" i="4"/>
  <c r="E22" i="11"/>
  <c r="L38" i="4"/>
  <c r="E32" i="11"/>
  <c r="P94" i="4"/>
  <c r="H88" i="11"/>
  <c r="Q81" i="4"/>
  <c r="D75" i="11"/>
  <c r="Q104" i="4"/>
  <c r="D98" i="11"/>
  <c r="L80" i="4"/>
  <c r="E74" i="11"/>
  <c r="L107" i="4"/>
  <c r="E101" i="11"/>
  <c r="R98" i="4"/>
  <c r="F92" i="11"/>
  <c r="P46" i="4"/>
  <c r="H40" i="11"/>
  <c r="R32" i="4"/>
  <c r="F26" i="11"/>
  <c r="L85" i="4"/>
  <c r="E79" i="11"/>
  <c r="P78" i="4"/>
  <c r="H72" i="11"/>
  <c r="L103" i="4"/>
  <c r="E97" i="11"/>
  <c r="Q101" i="4"/>
  <c r="D95" i="11"/>
  <c r="P27" i="4"/>
  <c r="H21" i="11"/>
  <c r="L91" i="4"/>
  <c r="E85" i="11"/>
  <c r="L20" i="4"/>
  <c r="E14" i="11"/>
  <c r="L63" i="4"/>
  <c r="E57" i="11"/>
  <c r="Q47" i="4"/>
  <c r="D41" i="11"/>
  <c r="R84" i="4"/>
  <c r="F78" i="11"/>
  <c r="N107" i="4"/>
  <c r="G101" i="11"/>
  <c r="L33" i="4"/>
  <c r="E27" i="11"/>
  <c r="R43" i="4"/>
  <c r="F37" i="11"/>
  <c r="L90" i="4"/>
  <c r="E84" i="11"/>
  <c r="L58" i="4"/>
  <c r="E52" i="11"/>
  <c r="L17" i="4"/>
  <c r="E11" i="11"/>
  <c r="P15" i="4"/>
  <c r="H9" i="11"/>
  <c r="N61" i="4"/>
  <c r="G55" i="11"/>
  <c r="R73" i="4"/>
  <c r="F67" i="11"/>
  <c r="P50" i="4"/>
  <c r="H44" i="11"/>
  <c r="N96" i="4"/>
  <c r="G90" i="11"/>
  <c r="R31" i="4"/>
  <c r="F25" i="11"/>
  <c r="P63" i="4"/>
  <c r="H57" i="11"/>
  <c r="Q51" i="4"/>
  <c r="D45" i="11"/>
  <c r="L86" i="4"/>
  <c r="E80" i="11"/>
  <c r="P89" i="4"/>
  <c r="H83" i="11"/>
  <c r="N38" i="4"/>
  <c r="G32" i="11"/>
  <c r="L62" i="4"/>
  <c r="E56" i="11"/>
  <c r="Q96" i="4"/>
  <c r="D90" i="11"/>
  <c r="Q95" i="4"/>
  <c r="D89" i="11"/>
  <c r="R99" i="4"/>
  <c r="F93" i="11"/>
  <c r="P85" i="4"/>
  <c r="H79" i="11"/>
  <c r="P68" i="4"/>
  <c r="H62" i="11"/>
  <c r="R87" i="4"/>
  <c r="F81" i="11"/>
  <c r="N46" i="4"/>
  <c r="G40" i="11"/>
  <c r="R80" i="4"/>
  <c r="F74" i="11"/>
  <c r="P95" i="4"/>
  <c r="H89" i="11"/>
  <c r="P65" i="4"/>
  <c r="H59" i="11"/>
  <c r="P73" i="4"/>
  <c r="H67" i="11"/>
  <c r="Q21" i="4"/>
  <c r="D15" i="11"/>
  <c r="R96" i="4"/>
  <c r="F90" i="11"/>
  <c r="L49" i="4"/>
  <c r="E43" i="11"/>
  <c r="L47" i="4"/>
  <c r="E41" i="11"/>
  <c r="P37" i="4"/>
  <c r="H31" i="11"/>
  <c r="P17" i="4"/>
  <c r="H11" i="11"/>
  <c r="Q31" i="4"/>
  <c r="D25" i="11"/>
  <c r="N84" i="4"/>
  <c r="G78" i="11"/>
  <c r="N45" i="4"/>
  <c r="G39" i="11"/>
  <c r="L27" i="4"/>
  <c r="E21" i="11"/>
  <c r="N53" i="4"/>
  <c r="G47" i="11"/>
  <c r="R66" i="4"/>
  <c r="F60" i="11"/>
  <c r="R18" i="4"/>
  <c r="F12" i="11"/>
  <c r="L36" i="4"/>
  <c r="E30" i="11"/>
  <c r="N24" i="4"/>
  <c r="G18" i="11"/>
  <c r="R20" i="4"/>
  <c r="F14" i="11"/>
  <c r="N81" i="4"/>
  <c r="G75" i="11"/>
  <c r="N43" i="4"/>
  <c r="G37" i="11"/>
  <c r="P66" i="4"/>
  <c r="H60" i="11"/>
  <c r="P88" i="4"/>
  <c r="H82" i="11"/>
  <c r="R46" i="4"/>
  <c r="F40" i="11"/>
  <c r="Q64" i="4"/>
  <c r="D58" i="11"/>
  <c r="N15" i="4"/>
  <c r="G9" i="11"/>
  <c r="N30" i="4"/>
  <c r="G24" i="11"/>
  <c r="P58" i="4"/>
  <c r="H52" i="11"/>
  <c r="R39" i="4"/>
  <c r="F33" i="11"/>
  <c r="L14" i="4"/>
  <c r="E8" i="11"/>
  <c r="P102" i="4"/>
  <c r="H96" i="11"/>
  <c r="R72" i="4"/>
  <c r="F66" i="11"/>
  <c r="Q45" i="4"/>
  <c r="D39" i="11"/>
  <c r="N92" i="4"/>
  <c r="G86" i="11"/>
  <c r="L13" i="4"/>
  <c r="E7" i="11"/>
  <c r="L37" i="4"/>
  <c r="E31" i="11"/>
  <c r="R107" i="4"/>
  <c r="F101" i="11"/>
  <c r="L12" i="4"/>
  <c r="E6" i="11"/>
  <c r="L42" i="4"/>
  <c r="E36" i="11"/>
  <c r="Q106" i="4"/>
  <c r="D100" i="11"/>
  <c r="L35" i="4"/>
  <c r="E29" i="11"/>
  <c r="R33" i="4"/>
  <c r="F27" i="11"/>
  <c r="P29" i="4"/>
  <c r="H23" i="11"/>
  <c r="Q82" i="4"/>
  <c r="D76" i="11"/>
  <c r="Q53" i="4"/>
  <c r="D47" i="11"/>
  <c r="P60" i="4"/>
  <c r="H54" i="11"/>
  <c r="R81" i="4"/>
  <c r="F75" i="11"/>
  <c r="R12" i="4"/>
  <c r="F6" i="11"/>
  <c r="Q44" i="4"/>
  <c r="D38" i="11"/>
  <c r="Q105" i="4"/>
  <c r="D99" i="11"/>
  <c r="L84" i="4"/>
  <c r="E78" i="11"/>
  <c r="P39" i="4"/>
  <c r="H33" i="11"/>
  <c r="N69" i="4"/>
  <c r="G63" i="11"/>
  <c r="N88" i="4"/>
  <c r="G82" i="11"/>
  <c r="P69" i="4"/>
  <c r="H63" i="11"/>
  <c r="L70" i="4"/>
  <c r="E64" i="11"/>
  <c r="L64" i="4"/>
  <c r="E58" i="11"/>
  <c r="N93" i="4"/>
  <c r="G87" i="11"/>
  <c r="N36" i="4"/>
  <c r="G30" i="11"/>
  <c r="N60" i="4"/>
  <c r="G54" i="11"/>
  <c r="Q85" i="4"/>
  <c r="D79" i="11"/>
  <c r="N20" i="4"/>
  <c r="G14" i="11"/>
  <c r="Q14" i="4"/>
  <c r="D8" i="11"/>
  <c r="R34" i="4"/>
  <c r="F28" i="11"/>
  <c r="L60" i="4"/>
  <c r="E54" i="11"/>
  <c r="N23" i="4"/>
  <c r="G17" i="11"/>
  <c r="P72" i="4"/>
  <c r="H66" i="11"/>
  <c r="L46" i="4"/>
  <c r="E40" i="11"/>
  <c r="N29" i="4"/>
  <c r="G23" i="11"/>
  <c r="P106" i="4"/>
  <c r="H100" i="11"/>
  <c r="N57" i="4"/>
  <c r="G51" i="11"/>
  <c r="N72" i="4"/>
  <c r="G66" i="11"/>
  <c r="P33" i="4"/>
  <c r="H27" i="11"/>
  <c r="N49" i="4"/>
  <c r="G43" i="11"/>
  <c r="R17" i="4"/>
  <c r="F11" i="11"/>
  <c r="N80" i="4"/>
  <c r="G74" i="11"/>
  <c r="L54" i="4"/>
  <c r="E48" i="11"/>
  <c r="Q71" i="4"/>
  <c r="D65" i="11"/>
  <c r="R61" i="4"/>
  <c r="F55" i="11"/>
  <c r="L83" i="4"/>
  <c r="E77" i="11"/>
  <c r="Q32" i="4"/>
  <c r="D26" i="11"/>
  <c r="P93" i="4"/>
  <c r="H87" i="11"/>
  <c r="Q78" i="4"/>
  <c r="D72" i="11"/>
  <c r="Q94" i="4"/>
  <c r="D88" i="11"/>
  <c r="P18" i="4"/>
  <c r="H12" i="11"/>
  <c r="P44" i="4"/>
  <c r="H38" i="11"/>
  <c r="L16" i="4"/>
  <c r="E10" i="11"/>
  <c r="R40" i="4"/>
  <c r="F34" i="11"/>
  <c r="N34" i="4"/>
  <c r="G28" i="11"/>
  <c r="Q13" i="4"/>
  <c r="D7" i="11"/>
  <c r="R24" i="4"/>
  <c r="F18" i="11"/>
  <c r="R55" i="4"/>
  <c r="F49" i="11"/>
  <c r="N59" i="4"/>
  <c r="G53" i="11"/>
  <c r="Q36" i="4"/>
  <c r="D30" i="11"/>
  <c r="L23" i="4"/>
  <c r="E17" i="11"/>
  <c r="Q50" i="4"/>
  <c r="D44" i="11"/>
  <c r="N98" i="4"/>
  <c r="G92" i="11"/>
  <c r="N70" i="4"/>
  <c r="G64" i="11"/>
  <c r="L78" i="4"/>
  <c r="E72" i="11"/>
  <c r="L82" i="4"/>
  <c r="E76" i="11"/>
  <c r="L48" i="4"/>
  <c r="E42" i="11"/>
  <c r="Q89" i="4"/>
  <c r="D83" i="11"/>
  <c r="Q18" i="4"/>
  <c r="D12" i="11"/>
  <c r="P80" i="4"/>
  <c r="H74" i="11"/>
  <c r="P96" i="4"/>
  <c r="H90" i="11"/>
  <c r="Q35" i="4"/>
  <c r="D29" i="11"/>
  <c r="Q23" i="4"/>
  <c r="D17" i="11"/>
  <c r="N21" i="4"/>
  <c r="G15" i="11"/>
  <c r="L95" i="4"/>
  <c r="E89" i="11"/>
  <c r="L96" i="4"/>
  <c r="E90" i="11"/>
  <c r="N58" i="4"/>
  <c r="G52" i="11"/>
  <c r="P74" i="4"/>
  <c r="H68" i="11"/>
  <c r="Q61" i="4"/>
  <c r="D55" i="11"/>
  <c r="P45" i="4"/>
  <c r="H39" i="11"/>
  <c r="P82" i="4"/>
  <c r="H76" i="11"/>
  <c r="R88" i="4"/>
  <c r="F82" i="11"/>
  <c r="P86" i="4"/>
  <c r="H80" i="11"/>
  <c r="L19" i="4"/>
  <c r="E13" i="11"/>
  <c r="P21" i="4"/>
  <c r="H15" i="11"/>
  <c r="L66" i="4"/>
  <c r="E60" i="11"/>
  <c r="P53" i="4"/>
  <c r="H47" i="11"/>
  <c r="N12" i="4"/>
  <c r="G6" i="11"/>
  <c r="R14" i="4"/>
  <c r="F8" i="11"/>
  <c r="R25" i="4"/>
  <c r="F19" i="11"/>
  <c r="Q99" i="4"/>
  <c r="D93" i="11"/>
  <c r="P31" i="4"/>
  <c r="H25" i="11"/>
  <c r="R95" i="4"/>
  <c r="F89" i="11"/>
  <c r="Q37" i="4"/>
  <c r="D31" i="11"/>
  <c r="P104" i="4"/>
  <c r="H98" i="11"/>
  <c r="R92" i="4"/>
  <c r="F86" i="11"/>
  <c r="L88" i="4"/>
  <c r="E82" i="11"/>
  <c r="L69" i="4"/>
  <c r="E63" i="11"/>
  <c r="L41" i="4"/>
  <c r="E35" i="11"/>
  <c r="L73" i="4"/>
  <c r="E67" i="11"/>
  <c r="N87" i="4"/>
  <c r="G81" i="11"/>
  <c r="L30" i="4"/>
  <c r="E24" i="11"/>
  <c r="R50" i="4"/>
  <c r="F44" i="11"/>
  <c r="Q72" i="4"/>
  <c r="D66" i="11"/>
  <c r="Q74" i="4"/>
  <c r="D68" i="11"/>
  <c r="N95" i="4"/>
  <c r="G89" i="11"/>
  <c r="N90" i="4"/>
  <c r="G84" i="11"/>
  <c r="P16" i="4"/>
  <c r="H10" i="11"/>
  <c r="P14" i="4"/>
  <c r="H8" i="11"/>
  <c r="R94" i="4"/>
  <c r="F88" i="11"/>
  <c r="Q57" i="4"/>
  <c r="D51" i="11"/>
  <c r="L24" i="4"/>
  <c r="E18" i="11"/>
  <c r="Q29" i="4"/>
  <c r="D23" i="11"/>
  <c r="P64" i="4"/>
  <c r="H58" i="11"/>
  <c r="N79" i="4"/>
  <c r="G73" i="11"/>
  <c r="L67" i="4"/>
  <c r="E61" i="11"/>
  <c r="Q62" i="4"/>
  <c r="D56" i="11"/>
  <c r="P55" i="4"/>
  <c r="H49" i="11"/>
  <c r="P87" i="4"/>
  <c r="H81" i="11"/>
  <c r="P23" i="4"/>
  <c r="H17" i="11"/>
  <c r="Q59" i="4"/>
  <c r="D53" i="11"/>
  <c r="Q67" i="4"/>
  <c r="D61" i="11"/>
  <c r="L32" i="4"/>
  <c r="E26" i="11"/>
  <c r="N104" i="4"/>
  <c r="G98" i="11"/>
  <c r="L50" i="4"/>
  <c r="E44" i="11"/>
  <c r="P12" i="4"/>
  <c r="H6" i="11"/>
  <c r="R78" i="4"/>
  <c r="F72" i="11"/>
  <c r="P40" i="4"/>
  <c r="H34" i="11"/>
  <c r="N18" i="4"/>
  <c r="G12" i="11"/>
  <c r="N73" i="4"/>
  <c r="G67" i="11"/>
  <c r="N31" i="4"/>
  <c r="G25" i="11"/>
  <c r="Q16" i="4"/>
  <c r="D10" i="11"/>
  <c r="L75" i="4"/>
  <c r="E69" i="11"/>
  <c r="R52" i="4"/>
  <c r="F46" i="11"/>
  <c r="N50" i="4"/>
  <c r="G44" i="11"/>
  <c r="Q80" i="4"/>
  <c r="D74" i="11"/>
  <c r="N14" i="4"/>
  <c r="G8" i="11"/>
  <c r="L97" i="4"/>
  <c r="E91" i="11"/>
  <c r="Q75" i="4"/>
  <c r="D69" i="11"/>
  <c r="N26" i="4"/>
  <c r="G20" i="11"/>
  <c r="Q102" i="4"/>
  <c r="D96" i="11"/>
  <c r="R62" i="4"/>
  <c r="F56" i="11"/>
  <c r="Q73" i="4"/>
  <c r="D67" i="11"/>
  <c r="L102" i="4"/>
  <c r="E96" i="11"/>
  <c r="P61" i="4"/>
  <c r="H55" i="11"/>
  <c r="R51" i="4"/>
  <c r="F45" i="11"/>
  <c r="Q70" i="4"/>
  <c r="D64" i="11"/>
  <c r="R16" i="4"/>
  <c r="F10" i="11"/>
  <c r="N76" i="4"/>
  <c r="G70" i="11"/>
  <c r="P26" i="4"/>
  <c r="H20" i="11"/>
  <c r="L81" i="4"/>
  <c r="E75" i="11"/>
  <c r="Q63" i="4"/>
  <c r="D57" i="11"/>
  <c r="R91" i="4"/>
  <c r="F85" i="11"/>
  <c r="L61" i="4"/>
  <c r="E55" i="11"/>
  <c r="L87" i="4"/>
  <c r="E81" i="11"/>
  <c r="R103" i="4"/>
  <c r="F97" i="11"/>
  <c r="P97" i="4"/>
  <c r="H91" i="11"/>
  <c r="P62" i="4"/>
  <c r="H56" i="11"/>
  <c r="P76" i="4"/>
  <c r="H70" i="11"/>
  <c r="Q46" i="4"/>
  <c r="D40" i="11"/>
  <c r="R47" i="4"/>
  <c r="F41" i="11"/>
  <c r="R83" i="4"/>
  <c r="F77" i="11"/>
  <c r="L56" i="4"/>
  <c r="E50" i="11"/>
  <c r="P57" i="4"/>
  <c r="H51" i="11"/>
  <c r="Q92" i="4"/>
  <c r="D86" i="11"/>
  <c r="N86" i="4"/>
  <c r="G80" i="11"/>
  <c r="Q60" i="4"/>
  <c r="D54" i="11"/>
  <c r="L74" i="4"/>
  <c r="E68" i="11"/>
  <c r="R60" i="4"/>
  <c r="F54" i="11"/>
  <c r="Q83" i="4"/>
  <c r="D77" i="11"/>
  <c r="L98" i="4"/>
  <c r="E92" i="11"/>
  <c r="P30" i="4"/>
  <c r="H24" i="11"/>
  <c r="P70" i="4"/>
  <c r="H64" i="11"/>
  <c r="N39" i="4"/>
  <c r="G33" i="11"/>
  <c r="R76" i="4"/>
  <c r="F70" i="11"/>
  <c r="N33" i="4"/>
  <c r="G27" i="11"/>
  <c r="Q28" i="4"/>
  <c r="D22" i="11"/>
  <c r="P79" i="4"/>
  <c r="H73" i="11"/>
  <c r="P56" i="4"/>
  <c r="H50" i="11"/>
  <c r="N71" i="4"/>
  <c r="G65" i="11"/>
  <c r="R93" i="4"/>
  <c r="F87" i="11"/>
  <c r="Q79" i="4"/>
  <c r="D73" i="11"/>
  <c r="Q76" i="4"/>
  <c r="D70" i="11"/>
  <c r="Q54" i="4"/>
  <c r="D48" i="11"/>
  <c r="R106" i="4"/>
  <c r="F100" i="11"/>
  <c r="P81" i="4"/>
  <c r="H75" i="11"/>
  <c r="P100" i="4"/>
  <c r="H94" i="11"/>
  <c r="P24" i="4"/>
  <c r="H18" i="11"/>
  <c r="Q56" i="4"/>
  <c r="D50" i="11"/>
  <c r="P43" i="4"/>
  <c r="H37" i="11"/>
  <c r="Q69" i="4"/>
  <c r="D63" i="11"/>
  <c r="P54" i="4"/>
  <c r="H48" i="11"/>
  <c r="L93" i="4"/>
  <c r="E87" i="11"/>
  <c r="Q39" i="4"/>
  <c r="D33" i="11"/>
  <c r="P84" i="4"/>
  <c r="H78" i="11"/>
  <c r="R41" i="4"/>
  <c r="F35" i="11"/>
  <c r="R100" i="4"/>
  <c r="F94" i="11"/>
  <c r="R45" i="4"/>
  <c r="F39" i="11"/>
  <c r="P47" i="4"/>
  <c r="H41" i="11"/>
  <c r="R13" i="4"/>
  <c r="F7" i="11"/>
  <c r="L52" i="4"/>
  <c r="E46" i="11"/>
  <c r="L26" i="4"/>
  <c r="E20" i="11"/>
  <c r="N32" i="4"/>
  <c r="G26" i="11"/>
  <c r="P41" i="4"/>
  <c r="H35" i="11"/>
  <c r="N74" i="4"/>
  <c r="G68" i="11"/>
  <c r="R82" i="4"/>
  <c r="F76" i="11"/>
  <c r="Q33" i="4"/>
  <c r="D27" i="11"/>
  <c r="R68" i="4"/>
  <c r="F62" i="11"/>
  <c r="L44" i="4"/>
  <c r="E38" i="11"/>
  <c r="L101" i="4"/>
  <c r="E95" i="11"/>
  <c r="N35" i="4"/>
  <c r="G29" i="11"/>
  <c r="P19" i="4"/>
  <c r="H13" i="11"/>
  <c r="N42" i="4"/>
  <c r="G36" i="11"/>
  <c r="Q90" i="4"/>
  <c r="D84" i="11"/>
  <c r="L106" i="4"/>
  <c r="E100" i="11"/>
  <c r="R27" i="4"/>
  <c r="F21" i="11"/>
  <c r="L71" i="4"/>
  <c r="E65" i="11"/>
  <c r="P25" i="4"/>
  <c r="H19" i="11"/>
  <c r="R59" i="4"/>
  <c r="F53" i="11"/>
  <c r="L39" i="4"/>
  <c r="E33" i="11"/>
  <c r="R101" i="4"/>
  <c r="F95" i="11"/>
  <c r="N19" i="4"/>
  <c r="G13" i="11"/>
  <c r="P48" i="4"/>
  <c r="H42" i="11"/>
  <c r="L65" i="4"/>
  <c r="E59" i="11"/>
  <c r="P83" i="4"/>
  <c r="H77" i="11"/>
  <c r="R38" i="4"/>
  <c r="F32" i="11"/>
  <c r="L105" i="4"/>
  <c r="E99" i="11"/>
  <c r="R70" i="4"/>
  <c r="F64" i="11"/>
  <c r="N40" i="4"/>
  <c r="G34" i="11"/>
  <c r="P91" i="4"/>
  <c r="H85" i="11"/>
  <c r="Q27" i="4"/>
  <c r="D21" i="11"/>
  <c r="N62" i="4"/>
  <c r="G56" i="11"/>
  <c r="Q86" i="4"/>
  <c r="D80" i="11"/>
  <c r="Q25" i="4"/>
  <c r="D19" i="11"/>
  <c r="L77" i="4"/>
  <c r="E71" i="11"/>
  <c r="N94" i="4"/>
  <c r="G88" i="11"/>
  <c r="R67" i="4"/>
  <c r="F61" i="11"/>
  <c r="Q42" i="4"/>
  <c r="D36" i="11"/>
  <c r="N91" i="4"/>
  <c r="G85" i="11"/>
  <c r="P42" i="4"/>
  <c r="H36" i="11"/>
  <c r="R102" i="4"/>
  <c r="F96" i="11"/>
  <c r="Q43" i="4"/>
  <c r="D37" i="11"/>
  <c r="P59" i="4"/>
  <c r="H53" i="11"/>
  <c r="R54" i="4"/>
  <c r="F48" i="11"/>
  <c r="L59" i="4"/>
  <c r="E53" i="11"/>
  <c r="P51" i="4"/>
  <c r="H45" i="11"/>
  <c r="L25" i="4"/>
  <c r="E19" i="11"/>
  <c r="P52" i="4"/>
  <c r="H46" i="11"/>
  <c r="L22" i="4"/>
  <c r="E16" i="11"/>
  <c r="Q38" i="4"/>
  <c r="D32" i="11"/>
  <c r="N27" i="4"/>
  <c r="G21" i="11"/>
  <c r="Q58" i="4"/>
  <c r="D52" i="11"/>
  <c r="P67" i="4"/>
  <c r="H61" i="11"/>
  <c r="Q100" i="4"/>
  <c r="D94" i="11"/>
  <c r="Q87" i="4"/>
  <c r="D81" i="11"/>
  <c r="N83" i="4"/>
  <c r="G77" i="11"/>
  <c r="N102" i="4"/>
  <c r="G96" i="11"/>
  <c r="L68" i="4"/>
  <c r="E62" i="11"/>
  <c r="R58" i="4"/>
  <c r="F52" i="11"/>
  <c r="R28" i="4"/>
  <c r="F22" i="11"/>
  <c r="P32" i="4"/>
  <c r="H26" i="11"/>
  <c r="Q40" i="4"/>
  <c r="D34" i="11"/>
  <c r="N63" i="4"/>
  <c r="G57" i="11"/>
  <c r="R23" i="4"/>
  <c r="F17" i="11"/>
  <c r="N105" i="4"/>
  <c r="G99" i="11"/>
  <c r="R105" i="4"/>
  <c r="F99" i="11"/>
  <c r="Q103" i="4"/>
  <c r="D97" i="11"/>
  <c r="P20" i="4"/>
  <c r="H14" i="11"/>
  <c r="R21" i="4"/>
  <c r="F15" i="11"/>
  <c r="P13" i="4"/>
  <c r="H7" i="11"/>
  <c r="L21" i="4"/>
  <c r="E15" i="11"/>
  <c r="N75" i="4"/>
  <c r="G69" i="11"/>
  <c r="Q22" i="4"/>
  <c r="D16" i="11"/>
  <c r="N65" i="4"/>
  <c r="G59" i="11"/>
  <c r="L92" i="4"/>
  <c r="E86" i="11"/>
  <c r="P71" i="4"/>
  <c r="H65" i="11"/>
  <c r="P22" i="4"/>
  <c r="H16" i="11"/>
  <c r="P101" i="4"/>
  <c r="H95" i="11"/>
  <c r="P77" i="4"/>
  <c r="H71" i="11"/>
  <c r="N100" i="4"/>
  <c r="G94" i="11"/>
  <c r="Q88" i="4"/>
  <c r="D82" i="11"/>
  <c r="P28" i="4"/>
  <c r="H22" i="11"/>
  <c r="R42" i="4"/>
  <c r="F36" i="11"/>
  <c r="R57" i="4"/>
  <c r="F51" i="11"/>
  <c r="R77" i="4"/>
  <c r="F71" i="11"/>
  <c r="N48" i="4"/>
  <c r="G42" i="11"/>
  <c r="P35" i="4"/>
  <c r="H29" i="11"/>
  <c r="R37" i="4"/>
  <c r="F31" i="11"/>
  <c r="L55" i="4"/>
  <c r="E49" i="11"/>
  <c r="R75" i="4"/>
  <c r="F69" i="11"/>
  <c r="N55" i="4"/>
  <c r="G49" i="11"/>
  <c r="L40" i="4"/>
  <c r="E34" i="11"/>
  <c r="Q66" i="4"/>
  <c r="D60" i="11"/>
  <c r="Q93" i="4"/>
  <c r="D87" i="11"/>
  <c r="L104" i="4"/>
  <c r="E98" i="11"/>
  <c r="Q20" i="4"/>
  <c r="D14" i="11"/>
  <c r="L29" i="4"/>
  <c r="E23" i="11"/>
  <c r="R79" i="4"/>
  <c r="F73" i="11"/>
  <c r="N51" i="4"/>
  <c r="G45" i="11"/>
  <c r="L72" i="4"/>
  <c r="E66" i="11"/>
  <c r="N56" i="4"/>
  <c r="G50" i="11"/>
  <c r="R89" i="4"/>
  <c r="F83" i="11"/>
  <c r="N52" i="4"/>
  <c r="G46" i="11"/>
  <c r="Q91" i="4"/>
  <c r="D85" i="11"/>
  <c r="N85" i="4"/>
  <c r="G79" i="11"/>
  <c r="P34" i="4"/>
  <c r="H28" i="11"/>
  <c r="N106" i="4"/>
  <c r="G100" i="11"/>
  <c r="R56" i="4"/>
  <c r="F50" i="11"/>
  <c r="R35" i="4"/>
  <c r="F29" i="11"/>
  <c r="P98" i="4"/>
  <c r="H92" i="11"/>
  <c r="Q107" i="4"/>
  <c r="D101" i="11"/>
  <c r="Q49" i="4"/>
  <c r="D43" i="11"/>
  <c r="L94" i="4"/>
  <c r="E88" i="11"/>
  <c r="R86" i="4"/>
  <c r="F80" i="11"/>
  <c r="R15" i="4"/>
  <c r="F9" i="11"/>
  <c r="N17" i="4"/>
  <c r="G11" i="11"/>
  <c r="L100" i="4"/>
  <c r="E94" i="11"/>
  <c r="R104" i="4"/>
  <c r="F98" i="11"/>
  <c r="Q84" i="4"/>
  <c r="D78" i="11"/>
  <c r="N44" i="4"/>
  <c r="G38" i="11"/>
  <c r="P38" i="4"/>
  <c r="H32" i="11"/>
  <c r="Q12" i="4"/>
  <c r="D6" i="11"/>
  <c r="N78" i="4"/>
  <c r="G72" i="11"/>
  <c r="Q34" i="4"/>
  <c r="D28" i="11"/>
  <c r="R30" i="4"/>
  <c r="F24" i="11"/>
  <c r="N54" i="4"/>
  <c r="G48" i="11"/>
  <c r="R49" i="4"/>
  <c r="F43" i="11"/>
  <c r="R85" i="4"/>
  <c r="F79" i="11"/>
  <c r="R29" i="4"/>
  <c r="F23" i="11"/>
  <c r="N25" i="4"/>
  <c r="G19" i="11"/>
  <c r="Q48" i="4"/>
  <c r="D42" i="11"/>
  <c r="N66" i="4"/>
  <c r="G60" i="11"/>
  <c r="R74" i="4"/>
  <c r="F68" i="11"/>
  <c r="R65" i="4"/>
  <c r="F59" i="11"/>
  <c r="N89" i="4"/>
  <c r="G83" i="11"/>
  <c r="P90" i="4"/>
  <c r="H84" i="11"/>
  <c r="L34" i="4"/>
  <c r="E28" i="11"/>
  <c r="N28" i="4"/>
  <c r="G22" i="11"/>
  <c r="R22" i="4"/>
  <c r="F16" i="11"/>
  <c r="Q98" i="4"/>
  <c r="D92" i="11"/>
  <c r="R44" i="4"/>
  <c r="F38" i="11"/>
  <c r="R97" i="4"/>
  <c r="F91" i="11"/>
  <c r="N103" i="4"/>
  <c r="G97" i="11"/>
  <c r="R26" i="4"/>
  <c r="F20" i="11"/>
  <c r="N37" i="4"/>
  <c r="G31" i="11"/>
  <c r="Q77" i="4"/>
  <c r="D71" i="11"/>
  <c r="L43" i="4"/>
  <c r="E37" i="11"/>
  <c r="N101" i="4"/>
  <c r="G95" i="11"/>
  <c r="R53" i="4"/>
  <c r="F47" i="11"/>
  <c r="Q15" i="4"/>
  <c r="D9" i="11"/>
  <c r="N97" i="4"/>
  <c r="G91" i="11"/>
  <c r="P75" i="4"/>
  <c r="H69" i="11"/>
  <c r="L99" i="4"/>
  <c r="E93" i="11"/>
  <c r="Q30" i="4"/>
  <c r="D24" i="11"/>
  <c r="R64" i="4"/>
  <c r="F58" i="11"/>
  <c r="N41" i="4"/>
  <c r="G35" i="11"/>
  <c r="R36" i="4"/>
  <c r="F30" i="11"/>
  <c r="R48" i="4"/>
  <c r="F42" i="11"/>
  <c r="L57" i="4"/>
  <c r="E51" i="11"/>
  <c r="N64" i="4"/>
  <c r="G58" i="11"/>
  <c r="L53" i="4"/>
  <c r="E47" i="11"/>
  <c r="Q97" i="4"/>
  <c r="D91" i="11"/>
  <c r="L51" i="4"/>
  <c r="E45" i="11"/>
  <c r="L15" i="4"/>
  <c r="E9" i="11"/>
  <c r="N77" i="4"/>
  <c r="G71" i="11"/>
  <c r="N22" i="4"/>
  <c r="G16" i="11"/>
  <c r="R69" i="4"/>
  <c r="F63" i="11"/>
  <c r="P49" i="4"/>
  <c r="H43" i="11"/>
  <c r="P36" i="4"/>
  <c r="H30" i="11"/>
  <c r="I11" i="4"/>
  <c r="Q19" i="4"/>
  <c r="D13" i="11"/>
  <c r="O11" i="4"/>
  <c r="P103" i="4"/>
  <c r="H97" i="11"/>
  <c r="J11" i="4"/>
  <c r="R19" i="4"/>
  <c r="F13" i="11"/>
  <c r="M11" i="4"/>
  <c r="N67" i="4"/>
  <c r="G61" i="11"/>
  <c r="K11" i="4"/>
  <c r="L31" i="4"/>
  <c r="E25" i="11"/>
  <c r="P11" i="4"/>
  <c r="V11" i="4"/>
  <c r="R11" i="4"/>
  <c r="N11" i="4"/>
  <c r="D11" i="4"/>
  <c r="Q11" i="4"/>
  <c r="E11" i="4"/>
  <c r="G11" i="4"/>
  <c r="L11" i="4"/>
  <c r="U11" i="4"/>
  <c r="W11" i="4"/>
  <c r="F11" i="4"/>
  <c r="H11" i="4"/>
</calcChain>
</file>

<file path=xl/sharedStrings.xml><?xml version="1.0" encoding="utf-8"?>
<sst xmlns="http://schemas.openxmlformats.org/spreadsheetml/2006/main" count="153" uniqueCount="66">
  <si>
    <t>% Phopsho-Histone H3</t>
    <phoneticPr fontId="3" type="noConversion"/>
  </si>
  <si>
    <t>Fold H2AX Shift</t>
    <phoneticPr fontId="3" type="noConversion"/>
  </si>
  <si>
    <t>APC</t>
  </si>
  <si>
    <t>% Polyploidy</t>
    <phoneticPr fontId="3" type="noConversion"/>
  </si>
  <si>
    <t>Population Doubling</t>
    <phoneticPr fontId="3" type="noConversion"/>
  </si>
  <si>
    <t>Cell Density c/mL</t>
  </si>
  <si>
    <t xml:space="preserve">Fold % Phospho-Histone H3 </t>
  </si>
  <si>
    <t>Fold p53 Shift</t>
  </si>
  <si>
    <t>Fold % Polyploidy</t>
  </si>
  <si>
    <t>File Name</t>
  </si>
  <si>
    <t>Raw Output from FlowJo</t>
  </si>
  <si>
    <t>FITC</t>
  </si>
  <si>
    <t>PE</t>
  </si>
  <si>
    <t>% RNC</t>
    <phoneticPr fontId="3" type="noConversion"/>
  </si>
  <si>
    <t>% RINC</t>
    <phoneticPr fontId="3" type="noConversion"/>
  </si>
  <si>
    <t>% RPD</t>
    <phoneticPr fontId="3" type="noConversion"/>
  </si>
  <si>
    <t>Calculated Data</t>
  </si>
  <si>
    <t>Raw Data</t>
  </si>
  <si>
    <t>FSC</t>
  </si>
  <si>
    <t>SSC</t>
  </si>
  <si>
    <t>Beads</t>
  </si>
  <si>
    <t>Median Fluorescence</t>
  </si>
  <si>
    <t>PerCP</t>
  </si>
  <si>
    <t>Nuclei</t>
  </si>
  <si>
    <t>Polyploidy</t>
  </si>
  <si>
    <t>All</t>
  </si>
  <si>
    <t>H2AX</t>
  </si>
  <si>
    <t>p53</t>
  </si>
  <si>
    <t>Date</t>
  </si>
  <si>
    <t>Well ID</t>
  </si>
  <si>
    <t>Counts</t>
  </si>
  <si>
    <t>Phospho-Histone H3</t>
  </si>
  <si>
    <t>4 Hour Raw Data</t>
  </si>
  <si>
    <t>24 Hour Raw Data</t>
  </si>
  <si>
    <t>4 Hour Calculated Data</t>
  </si>
  <si>
    <t>Bead Counts</t>
  </si>
  <si>
    <t>4 Hour Treatment Data</t>
  </si>
  <si>
    <t>24 Hour Treatment Data</t>
  </si>
  <si>
    <t>% Cytotoxicity</t>
  </si>
  <si>
    <t>% RNC</t>
  </si>
  <si>
    <t>For display purposes only, calculated results have been rounded. Calculations are being performed using 10 digits.</t>
  </si>
  <si>
    <t>24 Hour Calculated Data</t>
  </si>
  <si>
    <t>For display purposes, these calculated results have been rounded. Calculations are being performed using 10 digits.</t>
  </si>
  <si>
    <t>% RINC</t>
  </si>
  <si>
    <t>% RPD</t>
  </si>
  <si>
    <t>Solvent Control Average -&gt;</t>
  </si>
  <si>
    <t>First Vehicle Control Row Number:</t>
  </si>
  <si>
    <t>Last Vehicle Control Row Number:</t>
  </si>
  <si>
    <t>Averages -&gt;</t>
  </si>
  <si>
    <t>Cell density (c/mL) at time of plating &amp; treatment:</t>
  </si>
  <si>
    <t>Median                                                                   Fluorescence</t>
  </si>
  <si>
    <t>Bead count of NRS bottle used for 4 Hour:</t>
  </si>
  <si>
    <t>Bead count of NRS bottle used for 24 Hour:</t>
  </si>
  <si>
    <t>Median                                                                             Fluorescence</t>
  </si>
  <si>
    <t>Reason to Exclude Well(s)</t>
  </si>
  <si>
    <t>Reasons to Exclude Well(s)</t>
  </si>
  <si>
    <t>Test Article Name</t>
  </si>
  <si>
    <t>First Positive Control #2 Row Number:</t>
  </si>
  <si>
    <t>First Positive Control #1 Row Number:</t>
  </si>
  <si>
    <t>Last Positive Control #2 Row Number:</t>
  </si>
  <si>
    <t>Last Positive Control #1 Row Number:</t>
  </si>
  <si>
    <t>Cleaved-PARP</t>
  </si>
  <si>
    <t>Violet</t>
  </si>
  <si>
    <t>% Cleaved-PARP</t>
  </si>
  <si>
    <t>Fold % Cleaved-PARP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</si>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</sst>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2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10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color indexed="5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2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sz val="11"/>
      <name val="Calibri"/>
      <family val="2"/>
    </font>
    <font>
      <sz val="9"/>
      <name val="Verdana"/>
      <family val="2"/>
    </font>
    <font>
      <b/>
      <sz val="10"/>
      <color indexed="8"/>
      <name val="Verdana"/>
      <family val="2"/>
    </font>
    <font>
      <i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D3D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65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18">
    <xf numFmtId="0" fontId="0" fillId="0" borderId="0" xfId="0"/>
    <xf numFmtId="0" fontId="16" fillId="2" borderId="0" xfId="0" applyFont="1" applyFill="1"/>
    <xf numFmtId="0" fontId="16" fillId="2" borderId="0" xfId="0" applyFont="1" applyFill="1" applyBorder="1"/>
    <xf numFmtId="0" fontId="16" fillId="4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Border="1"/>
    <xf numFmtId="0" fontId="0" fillId="2" borderId="0" xfId="0" applyFill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2" fillId="2" borderId="0" xfId="71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6" fillId="5" borderId="2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right"/>
    </xf>
    <xf numFmtId="0" fontId="2" fillId="2" borderId="0" xfId="71" applyFont="1" applyFill="1"/>
    <xf numFmtId="0" fontId="2" fillId="2" borderId="0" xfId="71" applyFont="1" applyFill="1" applyAlignment="1">
      <alignment horizontal="right"/>
    </xf>
    <xf numFmtId="0" fontId="1" fillId="2" borderId="0" xfId="71" applyFont="1" applyFill="1" applyAlignment="1">
      <alignment horizontal="center" wrapText="1"/>
    </xf>
    <xf numFmtId="0" fontId="1" fillId="2" borderId="0" xfId="71" applyFont="1" applyFill="1" applyAlignment="1">
      <alignment horizontal="right" wrapText="1"/>
    </xf>
    <xf numFmtId="0" fontId="1" fillId="2" borderId="0" xfId="71" applyFont="1" applyFill="1" applyAlignment="1">
      <alignment wrapText="1"/>
    </xf>
    <xf numFmtId="0" fontId="3" fillId="2" borderId="0" xfId="0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/>
    <xf numFmtId="0" fontId="8" fillId="2" borderId="0" xfId="0" applyFont="1" applyFill="1" applyBorder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1" fillId="2" borderId="0" xfId="0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0" xfId="7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5" borderId="1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wrapText="1"/>
      <protection locked="0"/>
    </xf>
    <xf numFmtId="0" fontId="16" fillId="4" borderId="0" xfId="0" applyFont="1" applyFill="1" applyProtection="1"/>
    <xf numFmtId="0" fontId="0" fillId="2" borderId="0" xfId="0" applyFill="1" applyProtection="1"/>
    <xf numFmtId="0" fontId="17" fillId="2" borderId="0" xfId="0" applyFont="1" applyFill="1" applyBorder="1" applyProtection="1"/>
    <xf numFmtId="0" fontId="0" fillId="2" borderId="0" xfId="0" applyFill="1" applyBorder="1" applyProtection="1"/>
    <xf numFmtId="0" fontId="16" fillId="2" borderId="0" xfId="0" applyFont="1" applyFill="1" applyBorder="1" applyProtection="1"/>
    <xf numFmtId="0" fontId="5" fillId="2" borderId="0" xfId="0" applyFont="1" applyFill="1" applyProtection="1"/>
    <xf numFmtId="2" fontId="1" fillId="2" borderId="41" xfId="0" applyNumberFormat="1" applyFont="1" applyFill="1" applyBorder="1" applyAlignment="1" applyProtection="1">
      <alignment horizontal="center" wrapText="1"/>
    </xf>
    <xf numFmtId="3" fontId="1" fillId="2" borderId="41" xfId="0" applyNumberFormat="1" applyFont="1" applyFill="1" applyBorder="1" applyAlignment="1" applyProtection="1">
      <alignment horizontal="center" wrapText="1"/>
    </xf>
    <xf numFmtId="1" fontId="1" fillId="2" borderId="41" xfId="0" applyNumberFormat="1" applyFont="1" applyFill="1" applyBorder="1" applyAlignment="1" applyProtection="1">
      <alignment horizontal="center" wrapText="1"/>
    </xf>
    <xf numFmtId="1" fontId="1" fillId="2" borderId="42" xfId="0" applyNumberFormat="1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/>
    </xf>
    <xf numFmtId="2" fontId="5" fillId="2" borderId="2" xfId="0" applyNumberFormat="1" applyFont="1" applyFill="1" applyBorder="1" applyAlignment="1" applyProtection="1">
      <alignment horizontal="center"/>
    </xf>
    <xf numFmtId="3" fontId="0" fillId="2" borderId="2" xfId="0" applyNumberFormat="1" applyFont="1" applyFill="1" applyBorder="1" applyAlignment="1" applyProtection="1">
      <alignment horizontal="center"/>
    </xf>
    <xf numFmtId="2" fontId="0" fillId="2" borderId="2" xfId="0" applyNumberFormat="1" applyFont="1" applyFill="1" applyBorder="1" applyAlignment="1" applyProtection="1">
      <alignment horizontal="center"/>
    </xf>
    <xf numFmtId="1" fontId="5" fillId="2" borderId="2" xfId="0" applyNumberFormat="1" applyFont="1" applyFill="1" applyBorder="1" applyAlignment="1" applyProtection="1">
      <alignment horizontal="center"/>
    </xf>
    <xf numFmtId="1" fontId="5" fillId="2" borderId="15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/>
    <xf numFmtId="164" fontId="1" fillId="2" borderId="0" xfId="0" applyNumberFormat="1" applyFont="1" applyFill="1" applyBorder="1" applyAlignment="1" applyProtection="1"/>
    <xf numFmtId="2" fontId="5" fillId="2" borderId="0" xfId="0" applyNumberFormat="1" applyFont="1" applyFill="1" applyProtection="1"/>
    <xf numFmtId="3" fontId="5" fillId="2" borderId="0" xfId="0" applyNumberFormat="1" applyFont="1" applyFill="1" applyProtection="1"/>
    <xf numFmtId="1" fontId="5" fillId="2" borderId="0" xfId="0" applyNumberFormat="1" applyFont="1" applyFill="1" applyProtection="1"/>
    <xf numFmtId="0" fontId="1" fillId="2" borderId="0" xfId="0" applyFont="1" applyFill="1" applyBorder="1" applyAlignment="1" applyProtection="1">
      <alignment horizontal="center" wrapText="1"/>
    </xf>
    <xf numFmtId="164" fontId="1" fillId="2" borderId="0" xfId="0" applyNumberFormat="1" applyFont="1" applyFill="1" applyBorder="1" applyAlignment="1" applyProtection="1">
      <alignment horizontal="center" wrapText="1"/>
    </xf>
    <xf numFmtId="0" fontId="5" fillId="2" borderId="0" xfId="0" applyFont="1" applyFill="1" applyBorder="1" applyProtection="1"/>
    <xf numFmtId="164" fontId="0" fillId="2" borderId="0" xfId="0" applyNumberFormat="1" applyFill="1" applyAlignment="1" applyProtection="1"/>
    <xf numFmtId="2" fontId="0" fillId="2" borderId="0" xfId="0" applyNumberFormat="1" applyFill="1" applyAlignment="1" applyProtection="1"/>
    <xf numFmtId="3" fontId="0" fillId="2" borderId="0" xfId="0" applyNumberFormat="1" applyFill="1" applyAlignment="1" applyProtection="1"/>
    <xf numFmtId="0" fontId="1" fillId="2" borderId="0" xfId="0" applyFont="1" applyFill="1" applyAlignment="1" applyProtection="1">
      <alignment horizontal="right" wrapText="1"/>
    </xf>
    <xf numFmtId="0" fontId="1" fillId="2" borderId="0" xfId="0" applyFont="1" applyFill="1" applyAlignment="1" applyProtection="1">
      <alignment wrapText="1"/>
    </xf>
    <xf numFmtId="164" fontId="1" fillId="2" borderId="0" xfId="0" applyNumberFormat="1" applyFont="1" applyFill="1" applyAlignment="1" applyProtection="1">
      <alignment wrapText="1"/>
    </xf>
    <xf numFmtId="2" fontId="1" fillId="2" borderId="0" xfId="0" applyNumberFormat="1" applyFont="1" applyFill="1" applyAlignment="1" applyProtection="1">
      <alignment wrapText="1"/>
    </xf>
    <xf numFmtId="3" fontId="1" fillId="2" borderId="0" xfId="0" applyNumberFormat="1" applyFont="1" applyFill="1" applyAlignment="1" applyProtection="1">
      <alignment wrapText="1"/>
    </xf>
    <xf numFmtId="1" fontId="1" fillId="2" borderId="0" xfId="0" applyNumberFormat="1" applyFont="1" applyFill="1" applyAlignment="1" applyProtection="1">
      <alignment wrapText="1"/>
    </xf>
    <xf numFmtId="164" fontId="5" fillId="2" borderId="0" xfId="0" applyNumberFormat="1" applyFont="1" applyFill="1" applyProtection="1"/>
    <xf numFmtId="0" fontId="0" fillId="5" borderId="29" xfId="0" applyFill="1" applyBorder="1" applyAlignment="1" applyProtection="1">
      <alignment horizontal="center"/>
      <protection locked="0"/>
    </xf>
    <xf numFmtId="0" fontId="16" fillId="2" borderId="0" xfId="0" applyFont="1" applyFill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wrapText="1"/>
    </xf>
    <xf numFmtId="0" fontId="0" fillId="5" borderId="33" xfId="0" applyFill="1" applyBorder="1" applyAlignment="1" applyProtection="1">
      <alignment wrapText="1"/>
      <protection locked="0"/>
    </xf>
    <xf numFmtId="0" fontId="0" fillId="5" borderId="4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0" fontId="0" fillId="5" borderId="27" xfId="0" applyFill="1" applyBorder="1" applyAlignment="1" applyProtection="1">
      <alignment horizontal="center" wrapText="1"/>
      <protection locked="0"/>
    </xf>
    <xf numFmtId="0" fontId="5" fillId="2" borderId="19" xfId="0" applyFont="1" applyFill="1" applyBorder="1" applyAlignment="1" applyProtection="1">
      <alignment horizontal="center"/>
    </xf>
    <xf numFmtId="2" fontId="5" fillId="2" borderId="19" xfId="0" applyNumberFormat="1" applyFont="1" applyFill="1" applyBorder="1" applyAlignment="1" applyProtection="1">
      <alignment horizontal="center"/>
    </xf>
    <xf numFmtId="3" fontId="0" fillId="2" borderId="19" xfId="0" applyNumberFormat="1" applyFont="1" applyFill="1" applyBorder="1" applyAlignment="1" applyProtection="1">
      <alignment horizontal="center"/>
    </xf>
    <xf numFmtId="2" fontId="0" fillId="2" borderId="19" xfId="0" applyNumberFormat="1" applyFont="1" applyFill="1" applyBorder="1" applyAlignment="1" applyProtection="1">
      <alignment horizontal="center"/>
    </xf>
    <xf numFmtId="1" fontId="5" fillId="2" borderId="19" xfId="0" applyNumberFormat="1" applyFont="1" applyFill="1" applyBorder="1" applyAlignment="1" applyProtection="1">
      <alignment horizontal="center"/>
    </xf>
    <xf numFmtId="1" fontId="5" fillId="2" borderId="20" xfId="0" applyNumberFormat="1" applyFont="1" applyFill="1" applyBorder="1" applyAlignment="1" applyProtection="1">
      <alignment horizontal="center"/>
    </xf>
    <xf numFmtId="0" fontId="2" fillId="6" borderId="2" xfId="0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2" fontId="2" fillId="6" borderId="19" xfId="0" applyNumberFormat="1" applyFont="1" applyFill="1" applyBorder="1" applyAlignment="1">
      <alignment horizontal="center"/>
    </xf>
    <xf numFmtId="3" fontId="2" fillId="6" borderId="19" xfId="0" applyNumberFormat="1" applyFont="1" applyFill="1" applyBorder="1" applyAlignment="1">
      <alignment horizontal="center"/>
    </xf>
    <xf numFmtId="1" fontId="2" fillId="6" borderId="19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3" fontId="5" fillId="2" borderId="14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</xf>
    <xf numFmtId="3" fontId="5" fillId="2" borderId="19" xfId="0" applyNumberFormat="1" applyFont="1" applyFill="1" applyBorder="1" applyAlignment="1" applyProtection="1">
      <alignment horizontal="center"/>
    </xf>
    <xf numFmtId="3" fontId="2" fillId="6" borderId="14" xfId="0" applyNumberFormat="1" applyFont="1" applyFill="1" applyBorder="1" applyAlignment="1">
      <alignment horizontal="center"/>
    </xf>
    <xf numFmtId="3" fontId="2" fillId="6" borderId="18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2" fillId="6" borderId="27" xfId="0" applyNumberFormat="1" applyFont="1" applyFill="1" applyBorder="1" applyAlignment="1">
      <alignment horizontal="center"/>
    </xf>
    <xf numFmtId="0" fontId="14" fillId="4" borderId="0" xfId="0" applyFont="1" applyFill="1" applyAlignment="1" applyProtection="1">
      <alignment wrapText="1"/>
    </xf>
    <xf numFmtId="165" fontId="2" fillId="2" borderId="8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wrapText="1"/>
    </xf>
    <xf numFmtId="49" fontId="3" fillId="2" borderId="8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left" wrapText="1"/>
    </xf>
    <xf numFmtId="49" fontId="3" fillId="2" borderId="19" xfId="0" applyNumberFormat="1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16" fillId="2" borderId="0" xfId="0" applyFont="1" applyFill="1" applyAlignment="1" applyProtection="1">
      <alignment wrapText="1"/>
    </xf>
    <xf numFmtId="0" fontId="0" fillId="2" borderId="15" xfId="0" applyFill="1" applyBorder="1" applyAlignment="1" applyProtection="1">
      <alignment wrapText="1"/>
      <protection locked="0"/>
    </xf>
    <xf numFmtId="2" fontId="2" fillId="6" borderId="4" xfId="0" applyNumberFormat="1" applyFont="1" applyFill="1" applyBorder="1" applyAlignment="1">
      <alignment horizontal="center"/>
    </xf>
    <xf numFmtId="2" fontId="2" fillId="6" borderId="27" xfId="0" applyNumberFormat="1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2" fontId="2" fillId="6" borderId="40" xfId="0" applyNumberFormat="1" applyFont="1" applyFill="1" applyBorder="1" applyAlignment="1">
      <alignment horizontal="center"/>
    </xf>
    <xf numFmtId="2" fontId="2" fillId="6" borderId="29" xfId="0" applyNumberFormat="1" applyFont="1" applyFill="1" applyBorder="1" applyAlignment="1">
      <alignment horizontal="center"/>
    </xf>
    <xf numFmtId="2" fontId="1" fillId="3" borderId="41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 wrapText="1"/>
    </xf>
    <xf numFmtId="2" fontId="5" fillId="2" borderId="29" xfId="0" applyNumberFormat="1" applyFont="1" applyFill="1" applyBorder="1" applyAlignment="1" applyProtection="1">
      <alignment horizontal="center"/>
    </xf>
    <xf numFmtId="2" fontId="1" fillId="2" borderId="19" xfId="0" applyNumberFormat="1" applyFont="1" applyFill="1" applyBorder="1" applyAlignment="1" applyProtection="1">
      <alignment horizontal="center" wrapText="1"/>
    </xf>
    <xf numFmtId="2" fontId="5" fillId="2" borderId="6" xfId="0" applyNumberFormat="1" applyFont="1" applyFill="1" applyBorder="1" applyAlignment="1" applyProtection="1">
      <alignment horizontal="center"/>
    </xf>
    <xf numFmtId="2" fontId="5" fillId="2" borderId="40" xfId="0" applyNumberFormat="1" applyFont="1" applyFill="1" applyBorder="1" applyAlignment="1" applyProtection="1">
      <alignment horizontal="center"/>
    </xf>
    <xf numFmtId="0" fontId="6" fillId="2" borderId="0" xfId="0" applyFont="1" applyFill="1" applyAlignment="1">
      <alignment horizontal="left" wrapText="1"/>
    </xf>
    <xf numFmtId="0" fontId="0" fillId="5" borderId="4" xfId="0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right"/>
    </xf>
    <xf numFmtId="1" fontId="14" fillId="2" borderId="0" xfId="0" applyNumberFormat="1" applyFont="1" applyFill="1" applyProtection="1"/>
    <xf numFmtId="1" fontId="16" fillId="2" borderId="0" xfId="0" applyNumberFormat="1" applyFont="1" applyFill="1" applyProtection="1"/>
    <xf numFmtId="1" fontId="16" fillId="4" borderId="12" xfId="0" applyNumberFormat="1" applyFont="1" applyFill="1" applyBorder="1" applyAlignment="1"/>
    <xf numFmtId="1" fontId="1" fillId="2" borderId="19" xfId="0" applyNumberFormat="1" applyFont="1" applyFill="1" applyBorder="1" applyAlignment="1" applyProtection="1">
      <alignment horizontal="center" wrapText="1"/>
    </xf>
    <xf numFmtId="1" fontId="0" fillId="5" borderId="29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9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Protection="1"/>
    <xf numFmtId="1" fontId="0" fillId="2" borderId="0" xfId="0" applyNumberFormat="1" applyFill="1" applyAlignment="1" applyProtection="1">
      <alignment wrapText="1"/>
    </xf>
    <xf numFmtId="1" fontId="14" fillId="4" borderId="0" xfId="0" applyNumberFormat="1" applyFont="1" applyFill="1" applyAlignment="1"/>
    <xf numFmtId="1" fontId="16" fillId="4" borderId="0" xfId="0" applyNumberFormat="1" applyFont="1" applyFill="1"/>
    <xf numFmtId="1" fontId="0" fillId="2" borderId="0" xfId="0" applyNumberFormat="1" applyFill="1"/>
    <xf numFmtId="1" fontId="0" fillId="5" borderId="2" xfId="0" applyNumberFormat="1" applyFill="1" applyBorder="1" applyAlignment="1" applyProtection="1">
      <alignment horizontal="center" wrapText="1"/>
      <protection locked="0"/>
    </xf>
    <xf numFmtId="1" fontId="0" fillId="5" borderId="19" xfId="0" applyNumberForma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Alignment="1">
      <alignment wrapText="1"/>
    </xf>
    <xf numFmtId="1" fontId="5" fillId="2" borderId="0" xfId="0" applyNumberFormat="1" applyFont="1" applyFill="1" applyBorder="1"/>
    <xf numFmtId="1" fontId="0" fillId="2" borderId="0" xfId="0" applyNumberFormat="1" applyFill="1" applyBorder="1"/>
    <xf numFmtId="0" fontId="1" fillId="3" borderId="10" xfId="0" applyFont="1" applyFill="1" applyBorder="1" applyAlignment="1" applyProtection="1"/>
    <xf numFmtId="0" fontId="1" fillId="3" borderId="0" xfId="0" applyFont="1" applyFill="1" applyBorder="1" applyAlignment="1" applyProtection="1"/>
    <xf numFmtId="0" fontId="1" fillId="3" borderId="11" xfId="0" applyFont="1" applyFill="1" applyBorder="1" applyAlignment="1" applyProtection="1"/>
    <xf numFmtId="0" fontId="14" fillId="0" borderId="0" xfId="0" applyFont="1" applyFill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19" xfId="0" applyFont="1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right"/>
      <protection locked="0"/>
    </xf>
    <xf numFmtId="0" fontId="0" fillId="5" borderId="19" xfId="0" applyFont="1" applyFill="1" applyBorder="1" applyAlignment="1" applyProtection="1">
      <alignment horizontal="right"/>
      <protection locked="0"/>
    </xf>
    <xf numFmtId="0" fontId="0" fillId="0" borderId="28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wrapText="1"/>
    </xf>
    <xf numFmtId="0" fontId="16" fillId="0" borderId="4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>
      <alignment horizontal="left"/>
    </xf>
    <xf numFmtId="0" fontId="16" fillId="2" borderId="6" xfId="0" applyFont="1" applyFill="1" applyBorder="1" applyAlignment="1" applyProtection="1">
      <alignment horizontal="left"/>
    </xf>
    <xf numFmtId="0" fontId="16" fillId="0" borderId="27" xfId="0" applyFont="1" applyFill="1" applyBorder="1" applyAlignment="1" applyProtection="1">
      <alignment horizontal="left"/>
    </xf>
    <xf numFmtId="0" fontId="16" fillId="2" borderId="57" xfId="0" applyFont="1" applyFill="1" applyBorder="1" applyAlignment="1" applyProtection="1">
      <alignment horizontal="left"/>
    </xf>
    <xf numFmtId="0" fontId="16" fillId="2" borderId="40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46" xfId="0" applyFill="1" applyBorder="1" applyAlignment="1" applyProtection="1">
      <alignment horizontal="left" wrapText="1"/>
      <protection locked="0"/>
    </xf>
    <xf numFmtId="0" fontId="0" fillId="2" borderId="47" xfId="0" applyFill="1" applyBorder="1" applyAlignment="1" applyProtection="1">
      <alignment horizontal="left" wrapText="1"/>
      <protection locked="0"/>
    </xf>
    <xf numFmtId="0" fontId="5" fillId="2" borderId="0" xfId="0" applyFont="1" applyFill="1" applyAlignment="1">
      <alignment horizontal="left" wrapText="1"/>
    </xf>
    <xf numFmtId="0" fontId="16" fillId="0" borderId="49" xfId="0" applyFont="1" applyFill="1" applyBorder="1" applyAlignment="1" applyProtection="1">
      <alignment horizontal="left"/>
    </xf>
    <xf numFmtId="0" fontId="16" fillId="2" borderId="48" xfId="0" applyFont="1" applyFill="1" applyBorder="1" applyAlignment="1" applyProtection="1">
      <alignment horizontal="left"/>
    </xf>
    <xf numFmtId="0" fontId="16" fillId="2" borderId="50" xfId="0" applyFont="1" applyFill="1" applyBorder="1" applyAlignment="1" applyProtection="1">
      <alignment horizontal="left"/>
    </xf>
    <xf numFmtId="0" fontId="0" fillId="5" borderId="3" xfId="0" applyFont="1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/>
      <protection locked="0"/>
    </xf>
    <xf numFmtId="0" fontId="0" fillId="5" borderId="44" xfId="0" applyFont="1" applyFill="1" applyBorder="1" applyAlignment="1" applyProtection="1">
      <alignment horizontal="right"/>
      <protection locked="0"/>
    </xf>
    <xf numFmtId="3" fontId="2" fillId="6" borderId="33" xfId="0" applyNumberFormat="1" applyFont="1" applyFill="1" applyBorder="1" applyAlignment="1">
      <alignment horizontal="center"/>
    </xf>
    <xf numFmtId="3" fontId="2" fillId="6" borderId="29" xfId="0" applyNumberFormat="1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2" fontId="2" fillId="6" borderId="45" xfId="0" applyNumberFormat="1" applyFont="1" applyFill="1" applyBorder="1" applyAlignment="1">
      <alignment horizontal="center"/>
    </xf>
    <xf numFmtId="2" fontId="2" fillId="6" borderId="44" xfId="0" applyNumberFormat="1" applyFont="1" applyFill="1" applyBorder="1" applyAlignment="1">
      <alignment horizontal="center"/>
    </xf>
    <xf numFmtId="1" fontId="2" fillId="6" borderId="29" xfId="0" applyNumberFormat="1" applyFont="1" applyFill="1" applyBorder="1" applyAlignment="1">
      <alignment horizontal="center"/>
    </xf>
    <xf numFmtId="1" fontId="2" fillId="6" borderId="44" xfId="0" applyNumberFormat="1" applyFont="1" applyFill="1" applyBorder="1" applyAlignment="1">
      <alignment horizontal="center"/>
    </xf>
    <xf numFmtId="0" fontId="0" fillId="2" borderId="56" xfId="0" applyFill="1" applyBorder="1" applyAlignment="1" applyProtection="1">
      <alignment horizontal="left" wrapText="1"/>
      <protection locked="0"/>
    </xf>
    <xf numFmtId="3" fontId="1" fillId="3" borderId="59" xfId="0" applyNumberFormat="1" applyFont="1" applyFill="1" applyBorder="1" applyAlignment="1" applyProtection="1">
      <alignment horizontal="center"/>
    </xf>
    <xf numFmtId="3" fontId="1" fillId="3" borderId="60" xfId="0" applyNumberFormat="1" applyFont="1" applyFill="1" applyBorder="1" applyAlignment="1" applyProtection="1">
      <alignment horizontal="center"/>
    </xf>
    <xf numFmtId="1" fontId="1" fillId="3" borderId="60" xfId="0" applyNumberFormat="1" applyFont="1" applyFill="1" applyBorder="1" applyAlignment="1" applyProtection="1">
      <alignment horizontal="center"/>
    </xf>
    <xf numFmtId="2" fontId="1" fillId="3" borderId="59" xfId="0" applyNumberFormat="1" applyFont="1" applyFill="1" applyBorder="1" applyAlignment="1">
      <alignment horizontal="center"/>
    </xf>
    <xf numFmtId="2" fontId="1" fillId="3" borderId="60" xfId="0" applyNumberFormat="1" applyFont="1" applyFill="1" applyBorder="1" applyAlignment="1">
      <alignment horizontal="center"/>
    </xf>
    <xf numFmtId="3" fontId="1" fillId="3" borderId="60" xfId="0" applyNumberFormat="1" applyFont="1" applyFill="1" applyBorder="1" applyAlignment="1">
      <alignment horizontal="center"/>
    </xf>
    <xf numFmtId="1" fontId="1" fillId="3" borderId="60" xfId="0" applyNumberFormat="1" applyFont="1" applyFill="1" applyBorder="1" applyAlignment="1">
      <alignment horizontal="center"/>
    </xf>
    <xf numFmtId="1" fontId="1" fillId="3" borderId="62" xfId="0" applyNumberFormat="1" applyFont="1" applyFill="1" applyBorder="1" applyAlignment="1">
      <alignment horizontal="center"/>
    </xf>
    <xf numFmtId="0" fontId="0" fillId="0" borderId="64" xfId="0" applyFon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3" borderId="20" xfId="71" applyFont="1" applyFill="1" applyBorder="1" applyAlignment="1">
      <alignment horizontal="center" wrapText="1"/>
    </xf>
    <xf numFmtId="49" fontId="5" fillId="2" borderId="14" xfId="0" applyNumberFormat="1" applyFont="1" applyFill="1" applyBorder="1" applyAlignment="1" applyProtection="1">
      <alignment horizontal="left" wrapText="1"/>
    </xf>
    <xf numFmtId="49" fontId="5" fillId="2" borderId="18" xfId="0" applyNumberFormat="1" applyFont="1" applyFill="1" applyBorder="1" applyAlignment="1" applyProtection="1">
      <alignment horizontal="left" wrapText="1"/>
    </xf>
    <xf numFmtId="49" fontId="5" fillId="2" borderId="0" xfId="0" applyNumberFormat="1" applyFont="1" applyFill="1" applyAlignment="1" applyProtection="1">
      <alignment horizontal="left" wrapText="1"/>
    </xf>
    <xf numFmtId="49" fontId="1" fillId="2" borderId="0" xfId="0" applyNumberFormat="1" applyFont="1" applyFill="1" applyAlignment="1" applyProtection="1">
      <alignment horizontal="left" wrapText="1"/>
    </xf>
    <xf numFmtId="49" fontId="6" fillId="2" borderId="33" xfId="0" applyNumberFormat="1" applyFont="1" applyFill="1" applyBorder="1" applyAlignment="1">
      <alignment horizontal="left" wrapText="1"/>
    </xf>
    <xf numFmtId="49" fontId="6" fillId="2" borderId="14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wrapText="1"/>
    </xf>
    <xf numFmtId="49" fontId="14" fillId="2" borderId="0" xfId="0" applyNumberFormat="1" applyFont="1" applyFill="1" applyAlignment="1"/>
    <xf numFmtId="49" fontId="16" fillId="2" borderId="0" xfId="0" applyNumberFormat="1" applyFont="1" applyFill="1" applyAlignment="1">
      <alignment horizontal="left"/>
    </xf>
    <xf numFmtId="49" fontId="2" fillId="2" borderId="0" xfId="71" applyNumberFormat="1" applyFont="1" applyFill="1" applyAlignment="1">
      <alignment horizontal="left"/>
    </xf>
    <xf numFmtId="49" fontId="1" fillId="2" borderId="0" xfId="71" applyNumberFormat="1" applyFont="1" applyFill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Alignment="1"/>
    <xf numFmtId="49" fontId="3" fillId="2" borderId="0" xfId="0" applyNumberFormat="1" applyFont="1" applyFill="1" applyAlignment="1"/>
    <xf numFmtId="49" fontId="11" fillId="2" borderId="0" xfId="0" applyNumberFormat="1" applyFont="1" applyFill="1" applyAlignment="1"/>
    <xf numFmtId="1" fontId="1" fillId="2" borderId="19" xfId="0" applyNumberFormat="1" applyFont="1" applyFill="1" applyBorder="1" applyAlignment="1" applyProtection="1">
      <alignment horizontal="center" wrapText="1"/>
    </xf>
    <xf numFmtId="0" fontId="1" fillId="3" borderId="41" xfId="71" applyFont="1" applyFill="1" applyBorder="1" applyAlignment="1">
      <alignment horizontal="center" wrapText="1"/>
    </xf>
    <xf numFmtId="0" fontId="20" fillId="3" borderId="32" xfId="71" applyFont="1" applyFill="1" applyBorder="1" applyAlignment="1">
      <alignment horizontal="center" wrapText="1"/>
    </xf>
    <xf numFmtId="0" fontId="20" fillId="3" borderId="41" xfId="71" applyFont="1" applyFill="1" applyBorder="1" applyAlignment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0" fillId="5" borderId="29" xfId="0" applyFill="1" applyBorder="1" applyAlignment="1" applyProtection="1">
      <alignment horizontal="center"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1" fillId="3" borderId="59" xfId="0" applyFont="1" applyFill="1" applyBorder="1" applyAlignment="1" applyProtection="1">
      <alignment horizontal="right" wrapText="1"/>
    </xf>
    <xf numFmtId="1" fontId="1" fillId="3" borderId="60" xfId="0" applyNumberFormat="1" applyFont="1" applyFill="1" applyBorder="1" applyAlignment="1" applyProtection="1">
      <alignment horizontal="center" wrapText="1"/>
    </xf>
    <xf numFmtId="1" fontId="1" fillId="7" borderId="60" xfId="0" applyNumberFormat="1" applyFont="1" applyFill="1" applyBorder="1" applyAlignment="1" applyProtection="1">
      <alignment horizontal="center" wrapText="1"/>
    </xf>
    <xf numFmtId="0" fontId="1" fillId="7" borderId="60" xfId="0" applyFont="1" applyFill="1" applyBorder="1" applyAlignment="1" applyProtection="1">
      <alignment horizontal="center" wrapText="1"/>
    </xf>
    <xf numFmtId="0" fontId="1" fillId="7" borderId="62" xfId="0" applyFont="1" applyFill="1" applyBorder="1" applyAlignment="1" applyProtection="1">
      <alignment horizontal="center" wrapText="1"/>
    </xf>
    <xf numFmtId="0" fontId="1" fillId="7" borderId="61" xfId="0" applyFont="1" applyFill="1" applyBorder="1" applyAlignment="1" applyProtection="1">
      <alignment wrapText="1"/>
    </xf>
    <xf numFmtId="0" fontId="2" fillId="5" borderId="33" xfId="0" applyFont="1" applyFill="1" applyBorder="1" applyAlignment="1" applyProtection="1">
      <alignment wrapText="1"/>
      <protection locked="0"/>
    </xf>
    <xf numFmtId="1" fontId="0" fillId="5" borderId="29" xfId="0" applyNumberFormat="1" applyFill="1" applyBorder="1" applyAlignment="1" applyProtection="1">
      <alignment horizontal="center" wrapText="1"/>
      <protection locked="0"/>
    </xf>
    <xf numFmtId="0" fontId="0" fillId="5" borderId="44" xfId="0" applyFill="1" applyBorder="1" applyAlignment="1" applyProtection="1">
      <alignment horizontal="center" wrapText="1"/>
      <protection locked="0"/>
    </xf>
    <xf numFmtId="0" fontId="1" fillId="3" borderId="59" xfId="0" applyFont="1" applyFill="1" applyBorder="1" applyAlignment="1">
      <alignment horizontal="right" wrapText="1"/>
    </xf>
    <xf numFmtId="1" fontId="1" fillId="3" borderId="60" xfId="0" applyNumberFormat="1" applyFont="1" applyFill="1" applyBorder="1" applyAlignment="1">
      <alignment horizontal="center" wrapText="1"/>
    </xf>
    <xf numFmtId="1" fontId="1" fillId="7" borderId="60" xfId="0" applyNumberFormat="1" applyFont="1" applyFill="1" applyBorder="1" applyAlignment="1">
      <alignment horizontal="center" wrapText="1"/>
    </xf>
    <xf numFmtId="0" fontId="1" fillId="7" borderId="60" xfId="0" applyFont="1" applyFill="1" applyBorder="1" applyAlignment="1">
      <alignment horizontal="center" wrapText="1"/>
    </xf>
    <xf numFmtId="0" fontId="1" fillId="7" borderId="62" xfId="0" applyFont="1" applyFill="1" applyBorder="1" applyAlignment="1">
      <alignment horizontal="center" wrapText="1"/>
    </xf>
    <xf numFmtId="49" fontId="5" fillId="2" borderId="33" xfId="0" applyNumberFormat="1" applyFont="1" applyFill="1" applyBorder="1" applyAlignment="1" applyProtection="1">
      <alignment horizontal="left" wrapText="1"/>
    </xf>
    <xf numFmtId="0" fontId="0" fillId="5" borderId="29" xfId="0" applyFont="1" applyFill="1" applyBorder="1" applyAlignment="1" applyProtection="1">
      <alignment horizontal="right"/>
      <protection locked="0"/>
    </xf>
    <xf numFmtId="0" fontId="0" fillId="0" borderId="39" xfId="0" applyFont="1" applyFill="1" applyBorder="1" applyAlignment="1" applyProtection="1">
      <alignment horizontal="center"/>
      <protection locked="0"/>
    </xf>
    <xf numFmtId="3" fontId="5" fillId="2" borderId="33" xfId="0" applyNumberFormat="1" applyFont="1" applyFill="1" applyBorder="1" applyAlignment="1" applyProtection="1">
      <alignment horizontal="center"/>
    </xf>
    <xf numFmtId="3" fontId="5" fillId="2" borderId="29" xfId="0" applyNumberFormat="1" applyFont="1" applyFill="1" applyBorder="1" applyAlignment="1" applyProtection="1">
      <alignment horizontal="center"/>
    </xf>
    <xf numFmtId="0" fontId="5" fillId="2" borderId="29" xfId="0" applyFont="1" applyFill="1" applyBorder="1" applyAlignment="1" applyProtection="1">
      <alignment horizontal="center"/>
    </xf>
    <xf numFmtId="2" fontId="5" fillId="2" borderId="45" xfId="0" applyNumberFormat="1" applyFont="1" applyFill="1" applyBorder="1" applyAlignment="1" applyProtection="1">
      <alignment horizontal="center"/>
    </xf>
    <xf numFmtId="3" fontId="0" fillId="2" borderId="29" xfId="0" applyNumberFormat="1" applyFont="1" applyFill="1" applyBorder="1" applyAlignment="1" applyProtection="1">
      <alignment horizontal="center"/>
    </xf>
    <xf numFmtId="2" fontId="0" fillId="2" borderId="29" xfId="0" applyNumberFormat="1" applyFont="1" applyFill="1" applyBorder="1" applyAlignment="1" applyProtection="1">
      <alignment horizontal="center"/>
    </xf>
    <xf numFmtId="1" fontId="5" fillId="2" borderId="29" xfId="0" applyNumberFormat="1" applyFont="1" applyFill="1" applyBorder="1" applyAlignment="1" applyProtection="1">
      <alignment horizontal="center"/>
    </xf>
    <xf numFmtId="1" fontId="5" fillId="2" borderId="34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/>
    <xf numFmtId="164" fontId="1" fillId="2" borderId="32" xfId="0" applyNumberFormat="1" applyFont="1" applyFill="1" applyBorder="1" applyAlignment="1" applyProtection="1">
      <alignment horizontal="center" wrapText="1"/>
    </xf>
    <xf numFmtId="0" fontId="2" fillId="2" borderId="0" xfId="0" applyFont="1" applyFill="1" applyBorder="1" applyAlignment="1"/>
    <xf numFmtId="164" fontId="1" fillId="2" borderId="32" xfId="0" applyNumberFormat="1" applyFont="1" applyFill="1" applyBorder="1" applyAlignment="1">
      <alignment horizontal="center" wrapText="1"/>
    </xf>
    <xf numFmtId="2" fontId="1" fillId="2" borderId="41" xfId="0" applyNumberFormat="1" applyFont="1" applyFill="1" applyBorder="1" applyAlignment="1">
      <alignment horizontal="center" wrapText="1"/>
    </xf>
    <xf numFmtId="3" fontId="1" fillId="2" borderId="41" xfId="0" applyNumberFormat="1" applyFont="1" applyFill="1" applyBorder="1" applyAlignment="1">
      <alignment horizontal="center" wrapText="1"/>
    </xf>
    <xf numFmtId="1" fontId="1" fillId="2" borderId="41" xfId="0" applyNumberFormat="1" applyFont="1" applyFill="1" applyBorder="1" applyAlignment="1">
      <alignment horizontal="center" wrapText="1"/>
    </xf>
    <xf numFmtId="1" fontId="1" fillId="2" borderId="42" xfId="0" applyNumberFormat="1" applyFont="1" applyFill="1" applyBorder="1" applyAlignment="1">
      <alignment horizontal="center" wrapText="1"/>
    </xf>
    <xf numFmtId="0" fontId="3" fillId="2" borderId="43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right"/>
      <protection locked="0"/>
    </xf>
    <xf numFmtId="0" fontId="3" fillId="2" borderId="27" xfId="0" applyFont="1" applyFill="1" applyBorder="1" applyAlignment="1" applyProtection="1">
      <alignment horizontal="right"/>
      <protection locked="0"/>
    </xf>
    <xf numFmtId="165" fontId="2" fillId="2" borderId="7" xfId="0" applyNumberFormat="1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165" fontId="2" fillId="2" borderId="15" xfId="0" applyNumberFormat="1" applyFont="1" applyFill="1" applyBorder="1" applyAlignment="1">
      <alignment horizontal="center"/>
    </xf>
    <xf numFmtId="165" fontId="2" fillId="2" borderId="18" xfId="0" applyNumberFormat="1" applyFont="1" applyFill="1" applyBorder="1" applyAlignment="1">
      <alignment horizontal="center"/>
    </xf>
    <xf numFmtId="165" fontId="2" fillId="2" borderId="20" xfId="0" applyNumberFormat="1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0" fontId="1" fillId="3" borderId="32" xfId="71" applyFont="1" applyFill="1" applyBorder="1" applyAlignment="1">
      <alignment horizontal="center" wrapText="1"/>
    </xf>
    <xf numFmtId="0" fontId="20" fillId="3" borderId="42" xfId="71" applyFont="1" applyFill="1" applyBorder="1" applyAlignment="1">
      <alignment horizontal="center" wrapText="1"/>
    </xf>
    <xf numFmtId="49" fontId="1" fillId="3" borderId="59" xfId="0" applyNumberFormat="1" applyFont="1" applyFill="1" applyBorder="1" applyAlignment="1">
      <alignment horizontal="left"/>
    </xf>
    <xf numFmtId="0" fontId="20" fillId="3" borderId="60" xfId="71" applyFont="1" applyFill="1" applyBorder="1" applyAlignment="1">
      <alignment horizontal="center" wrapText="1"/>
    </xf>
    <xf numFmtId="0" fontId="1" fillId="3" borderId="61" xfId="71" applyFont="1" applyFill="1" applyBorder="1" applyAlignment="1" applyProtection="1">
      <alignment horizontal="right" wrapText="1"/>
      <protection locked="0"/>
    </xf>
    <xf numFmtId="0" fontId="20" fillId="3" borderId="19" xfId="71" applyFont="1" applyFill="1" applyBorder="1" applyAlignment="1">
      <alignment horizontal="center" wrapText="1"/>
    </xf>
    <xf numFmtId="165" fontId="2" fillId="2" borderId="34" xfId="0" applyNumberFormat="1" applyFont="1" applyFill="1" applyBorder="1" applyAlignment="1">
      <alignment horizontal="center"/>
    </xf>
    <xf numFmtId="165" fontId="3" fillId="2" borderId="29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 applyProtection="1">
      <alignment horizontal="center" wrapText="1"/>
    </xf>
    <xf numFmtId="1" fontId="16" fillId="2" borderId="0" xfId="0" applyNumberFormat="1" applyFont="1" applyFill="1" applyAlignment="1" applyProtection="1">
      <alignment horizontal="center"/>
    </xf>
    <xf numFmtId="1" fontId="0" fillId="2" borderId="0" xfId="0" applyNumberFormat="1" applyFill="1" applyAlignment="1" applyProtection="1">
      <alignment horizontal="center"/>
    </xf>
    <xf numFmtId="1" fontId="0" fillId="2" borderId="0" xfId="0" applyNumberFormat="1" applyFill="1" applyAlignment="1" applyProtection="1">
      <alignment horizontal="center" wrapText="1"/>
    </xf>
    <xf numFmtId="1" fontId="16" fillId="4" borderId="0" xfId="0" applyNumberFormat="1" applyFont="1" applyFill="1" applyProtection="1"/>
    <xf numFmtId="1" fontId="1" fillId="2" borderId="20" xfId="0" applyNumberFormat="1" applyFont="1" applyFill="1" applyBorder="1" applyAlignment="1" applyProtection="1">
      <alignment horizontal="center" wrapText="1"/>
    </xf>
    <xf numFmtId="1" fontId="1" fillId="3" borderId="61" xfId="0" applyNumberFormat="1" applyFont="1" applyFill="1" applyBorder="1" applyAlignment="1" applyProtection="1">
      <alignment horizontal="center"/>
    </xf>
    <xf numFmtId="1" fontId="2" fillId="6" borderId="34" xfId="0" applyNumberFormat="1" applyFont="1" applyFill="1" applyBorder="1" applyAlignment="1">
      <alignment horizontal="center"/>
    </xf>
    <xf numFmtId="1" fontId="2" fillId="6" borderId="15" xfId="0" applyNumberFormat="1" applyFont="1" applyFill="1" applyBorder="1" applyAlignment="1">
      <alignment horizontal="center"/>
    </xf>
    <xf numFmtId="1" fontId="2" fillId="6" borderId="20" xfId="0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4" fillId="2" borderId="0" xfId="0" applyFont="1" applyFill="1" applyAlignment="1" applyProtection="1">
      <alignment horizontal="left" vertical="top" wrapText="1"/>
    </xf>
    <xf numFmtId="0" fontId="14" fillId="2" borderId="12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horizontal="center" wrapText="1"/>
    </xf>
    <xf numFmtId="0" fontId="1" fillId="2" borderId="15" xfId="0" applyFont="1" applyFill="1" applyBorder="1" applyAlignment="1" applyProtection="1">
      <alignment horizontal="center" wrapText="1"/>
    </xf>
    <xf numFmtId="0" fontId="1" fillId="2" borderId="20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43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left" wrapText="1"/>
    </xf>
    <xf numFmtId="0" fontId="1" fillId="2" borderId="31" xfId="0" applyFont="1" applyFill="1" applyBorder="1" applyAlignment="1" applyProtection="1">
      <alignment horizontal="left" wrapText="1"/>
    </xf>
    <xf numFmtId="0" fontId="1" fillId="2" borderId="32" xfId="0" applyFont="1" applyFill="1" applyBorder="1" applyAlignment="1" applyProtection="1">
      <alignment horizontal="left" wrapText="1"/>
    </xf>
    <xf numFmtId="1" fontId="1" fillId="3" borderId="2" xfId="0" applyNumberFormat="1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27" xfId="0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wrapText="1"/>
    </xf>
    <xf numFmtId="1" fontId="1" fillId="2" borderId="19" xfId="0" applyNumberFormat="1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Alignment="1">
      <alignment horizontal="left" vertical="top" wrapText="1"/>
    </xf>
    <xf numFmtId="0" fontId="14" fillId="4" borderId="1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left" wrapText="1"/>
    </xf>
    <xf numFmtId="0" fontId="1" fillId="2" borderId="32" xfId="0" applyFont="1" applyFill="1" applyBorder="1" applyAlignment="1">
      <alignment horizontal="left" wrapText="1"/>
    </xf>
    <xf numFmtId="1" fontId="1" fillId="3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4" fillId="4" borderId="0" xfId="0" applyFont="1" applyFill="1" applyAlignment="1" applyProtection="1">
      <alignment horizontal="left" vertical="top" wrapText="1"/>
    </xf>
    <xf numFmtId="0" fontId="14" fillId="4" borderId="12" xfId="0" applyFont="1" applyFill="1" applyBorder="1" applyAlignment="1" applyProtection="1">
      <alignment horizontal="left" vertical="top" wrapText="1"/>
    </xf>
    <xf numFmtId="3" fontId="0" fillId="5" borderId="4" xfId="0" applyNumberFormat="1" applyFill="1" applyBorder="1" applyAlignment="1" applyProtection="1">
      <alignment horizontal="center"/>
      <protection locked="0"/>
    </xf>
    <xf numFmtId="3" fontId="0" fillId="5" borderId="6" xfId="0" applyNumberFormat="1" applyFill="1" applyBorder="1" applyAlignment="1" applyProtection="1">
      <alignment horizontal="center"/>
      <protection locked="0"/>
    </xf>
    <xf numFmtId="3" fontId="0" fillId="5" borderId="27" xfId="0" applyNumberFormat="1" applyFill="1" applyBorder="1" applyAlignment="1" applyProtection="1">
      <alignment horizontal="center"/>
      <protection locked="0"/>
    </xf>
    <xf numFmtId="3" fontId="0" fillId="5" borderId="40" xfId="0" applyNumberFormat="1" applyFill="1" applyBorder="1" applyAlignment="1" applyProtection="1">
      <alignment horizontal="center"/>
      <protection locked="0"/>
    </xf>
    <xf numFmtId="0" fontId="1" fillId="2" borderId="54" xfId="0" applyFont="1" applyFill="1" applyBorder="1" applyAlignment="1" applyProtection="1">
      <alignment horizontal="left" wrapText="1"/>
    </xf>
    <xf numFmtId="0" fontId="1" fillId="2" borderId="55" xfId="0" applyFont="1" applyFill="1" applyBorder="1" applyAlignment="1" applyProtection="1">
      <alignment horizontal="left" wrapText="1"/>
    </xf>
    <xf numFmtId="0" fontId="1" fillId="2" borderId="63" xfId="0" applyFont="1" applyFill="1" applyBorder="1" applyAlignment="1" applyProtection="1">
      <alignment horizontal="left" wrapText="1"/>
    </xf>
    <xf numFmtId="0" fontId="1" fillId="2" borderId="24" xfId="0" applyFont="1" applyFill="1" applyBorder="1" applyAlignment="1" applyProtection="1">
      <alignment horizontal="right" wrapText="1"/>
      <protection locked="0"/>
    </xf>
    <xf numFmtId="0" fontId="1" fillId="2" borderId="25" xfId="0" applyFont="1" applyFill="1" applyBorder="1" applyAlignment="1" applyProtection="1">
      <alignment horizontal="right" wrapText="1"/>
      <protection locked="0"/>
    </xf>
    <xf numFmtId="0" fontId="1" fillId="2" borderId="26" xfId="0" applyFont="1" applyFill="1" applyBorder="1" applyAlignment="1" applyProtection="1">
      <alignment horizontal="right" wrapText="1"/>
      <protection locked="0"/>
    </xf>
    <xf numFmtId="49" fontId="1" fillId="2" borderId="52" xfId="0" applyNumberFormat="1" applyFont="1" applyFill="1" applyBorder="1" applyAlignment="1" applyProtection="1">
      <alignment horizontal="left" wrapText="1"/>
    </xf>
    <xf numFmtId="49" fontId="1" fillId="2" borderId="31" xfId="0" applyNumberFormat="1" applyFont="1" applyFill="1" applyBorder="1" applyAlignment="1" applyProtection="1">
      <alignment horizontal="left" wrapText="1"/>
    </xf>
    <xf numFmtId="49" fontId="1" fillId="2" borderId="32" xfId="0" applyNumberFormat="1" applyFont="1" applyFill="1" applyBorder="1" applyAlignment="1" applyProtection="1">
      <alignment horizontal="left" wrapText="1"/>
    </xf>
    <xf numFmtId="0" fontId="1" fillId="0" borderId="23" xfId="0" applyFont="1" applyFill="1" applyBorder="1" applyAlignment="1" applyProtection="1">
      <alignment horizontal="center" wrapText="1"/>
    </xf>
    <xf numFmtId="0" fontId="1" fillId="0" borderId="11" xfId="0" applyFont="1" applyFill="1" applyBorder="1" applyAlignment="1" applyProtection="1">
      <alignment horizontal="center" wrapText="1"/>
    </xf>
    <xf numFmtId="0" fontId="1" fillId="0" borderId="13" xfId="0" applyFont="1" applyFill="1" applyBorder="1" applyAlignment="1" applyProtection="1">
      <alignment horizontal="center" wrapText="1"/>
    </xf>
    <xf numFmtId="0" fontId="1" fillId="3" borderId="35" xfId="0" applyFont="1" applyFill="1" applyBorder="1" applyAlignment="1" applyProtection="1">
      <alignment horizontal="right" wrapText="1"/>
    </xf>
    <xf numFmtId="0" fontId="1" fillId="3" borderId="36" xfId="0" applyFont="1" applyFill="1" applyBorder="1" applyAlignment="1" applyProtection="1">
      <alignment horizontal="right" wrapText="1"/>
    </xf>
    <xf numFmtId="0" fontId="1" fillId="3" borderId="37" xfId="0" applyFont="1" applyFill="1" applyBorder="1" applyAlignment="1" applyProtection="1">
      <alignment horizontal="right" wrapText="1"/>
    </xf>
    <xf numFmtId="0" fontId="1" fillId="3" borderId="16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/>
    </xf>
    <xf numFmtId="0" fontId="1" fillId="3" borderId="58" xfId="0" applyFont="1" applyFill="1" applyBorder="1" applyAlignment="1" applyProtection="1">
      <alignment horizontal="center"/>
    </xf>
    <xf numFmtId="0" fontId="1" fillId="3" borderId="30" xfId="0" applyFont="1" applyFill="1" applyBorder="1" applyAlignment="1" applyProtection="1">
      <alignment horizontal="center" wrapText="1"/>
    </xf>
    <xf numFmtId="0" fontId="1" fillId="3" borderId="31" xfId="0" applyFont="1" applyFill="1" applyBorder="1" applyAlignment="1" applyProtection="1">
      <alignment horizontal="center" wrapText="1"/>
    </xf>
    <xf numFmtId="0" fontId="1" fillId="3" borderId="32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1" fillId="3" borderId="28" xfId="0" applyFont="1" applyFill="1" applyBorder="1" applyAlignment="1" applyProtection="1">
      <alignment horizontal="center" wrapText="1"/>
    </xf>
    <xf numFmtId="1" fontId="1" fillId="3" borderId="4" xfId="0" applyNumberFormat="1" applyFont="1" applyFill="1" applyBorder="1" applyAlignment="1" applyProtection="1">
      <alignment horizontal="center" wrapText="1"/>
    </xf>
    <xf numFmtId="1" fontId="1" fillId="3" borderId="28" xfId="0" applyNumberFormat="1" applyFont="1" applyFill="1" applyBorder="1" applyAlignment="1" applyProtection="1">
      <alignment horizontal="center" wrapText="1"/>
    </xf>
    <xf numFmtId="0" fontId="1" fillId="3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9" fillId="3" borderId="38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2" fontId="16" fillId="2" borderId="2" xfId="0" applyNumberFormat="1" applyFont="1" applyFill="1" applyBorder="1" applyAlignment="1" applyProtection="1">
      <alignment horizontal="left"/>
    </xf>
    <xf numFmtId="2" fontId="16" fillId="2" borderId="26" xfId="0" applyNumberFormat="1" applyFont="1" applyFill="1" applyBorder="1" applyAlignment="1" applyProtection="1">
      <alignment horizontal="left"/>
    </xf>
    <xf numFmtId="2" fontId="16" fillId="2" borderId="12" xfId="0" applyNumberFormat="1" applyFont="1" applyFill="1" applyBorder="1" applyAlignment="1" applyProtection="1">
      <alignment horizontal="left"/>
    </xf>
    <xf numFmtId="2" fontId="16" fillId="2" borderId="0" xfId="0" applyNumberFormat="1" applyFont="1" applyFill="1" applyBorder="1" applyAlignment="1" applyProtection="1">
      <alignment horizontal="left"/>
    </xf>
    <xf numFmtId="2" fontId="16" fillId="2" borderId="51" xfId="0" applyNumberFormat="1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26" xfId="0" applyFont="1" applyFill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0" fontId="2" fillId="2" borderId="53" xfId="0" applyFont="1" applyFill="1" applyBorder="1" applyAlignment="1" applyProtection="1">
      <alignment horizontal="left"/>
    </xf>
    <xf numFmtId="1" fontId="0" fillId="2" borderId="0" xfId="0" applyNumberFormat="1" applyFill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9" fillId="3" borderId="38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14" fillId="4" borderId="0" xfId="0" applyFont="1" applyFill="1" applyBorder="1" applyAlignment="1" applyProtection="1">
      <alignment horizontal="left" vertical="top" wrapText="1"/>
    </xf>
    <xf numFmtId="3" fontId="0" fillId="5" borderId="49" xfId="0" applyNumberFormat="1" applyFill="1" applyBorder="1" applyAlignment="1" applyProtection="1">
      <alignment horizontal="center"/>
      <protection locked="0"/>
    </xf>
    <xf numFmtId="3" fontId="0" fillId="5" borderId="50" xfId="0" applyNumberForma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53" xfId="0" applyFont="1" applyFill="1" applyBorder="1" applyAlignment="1">
      <alignment horizontal="left"/>
    </xf>
    <xf numFmtId="2" fontId="16" fillId="2" borderId="53" xfId="0" applyNumberFormat="1" applyFont="1" applyFill="1" applyBorder="1" applyAlignment="1" applyProtection="1">
      <alignment horizontal="left"/>
    </xf>
    <xf numFmtId="0" fontId="1" fillId="3" borderId="21" xfId="71" applyFont="1" applyFill="1" applyBorder="1" applyAlignment="1">
      <alignment horizontal="center" vertical="center" wrapText="1"/>
    </xf>
    <xf numFmtId="0" fontId="1" fillId="3" borderId="22" xfId="71" applyFont="1" applyFill="1" applyBorder="1" applyAlignment="1">
      <alignment horizontal="center" vertical="center" wrapText="1"/>
    </xf>
    <xf numFmtId="0" fontId="1" fillId="3" borderId="23" xfId="71" applyFont="1" applyFill="1" applyBorder="1" applyAlignment="1">
      <alignment horizontal="center" vertical="center" wrapText="1"/>
    </xf>
    <xf numFmtId="0" fontId="1" fillId="3" borderId="38" xfId="71" applyFont="1" applyFill="1" applyBorder="1" applyAlignment="1">
      <alignment horizontal="center" vertical="center" wrapText="1"/>
    </xf>
    <xf numFmtId="0" fontId="1" fillId="3" borderId="1" xfId="71" applyFont="1" applyFill="1" applyBorder="1" applyAlignment="1">
      <alignment horizontal="center" vertical="center" wrapText="1"/>
    </xf>
    <xf numFmtId="0" fontId="1" fillId="3" borderId="39" xfId="71" applyFont="1" applyFill="1" applyBorder="1" applyAlignment="1">
      <alignment horizontal="center" vertical="center" wrapText="1"/>
    </xf>
  </cellXfs>
  <cellStyles count="65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Normal" xfId="0" builtinId="0"/>
    <cellStyle name="Normal 2" xfId="71" xr:uid="{00000000-0005-0000-0000-000089020000}"/>
  </cellStyles>
  <dxfs count="25"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</dxfs>
  <tableStyles count="0" defaultTableStyle="TableStyleMedium9" defaultPivotStyle="PivotStyleMedium4"/>
  <colors>
    <mruColors>
      <color rgb="FF9C0006"/>
      <color rgb="FFE3C114"/>
      <color rgb="FFFFD815"/>
      <color rgb="FF808080"/>
      <color rgb="FFB10102"/>
      <color rgb="FF585858"/>
      <color rgb="FFA5A9B0"/>
      <color rgb="FFCED3DB"/>
      <color rgb="FF403052"/>
      <color rgb="FF24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292100</xdr:colOff>
      <xdr:row>0</xdr:row>
      <xdr:rowOff>355600</xdr:rowOff>
    </xdr:from>
    <xdr:to>
      <xdr:col>19</xdr:col>
      <xdr:colOff>0</xdr:colOff>
      <xdr:row>1</xdr:row>
      <xdr:rowOff>398095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1379200" y="355600"/>
          <a:ext cx="4318000" cy="486995"/>
          <a:chOff x="11823700" y="88900"/>
          <a:chExt cx="5092700" cy="486995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 i="0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292100</xdr:colOff>
      <xdr:row>0</xdr:row>
      <xdr:rowOff>381000</xdr:rowOff>
    </xdr:from>
    <xdr:to>
      <xdr:col>19</xdr:col>
      <xdr:colOff>0</xdr:colOff>
      <xdr:row>1</xdr:row>
      <xdr:rowOff>423495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1379200" y="381000"/>
          <a:ext cx="4318000" cy="486995"/>
          <a:chOff x="11823700" y="88900"/>
          <a:chExt cx="5092700" cy="486995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12700</xdr:colOff>
      <xdr:row>2</xdr:row>
      <xdr:rowOff>0</xdr:rowOff>
    </xdr:from>
    <xdr:to>
      <xdr:col>24</xdr:col>
      <xdr:colOff>17780</xdr:colOff>
      <xdr:row>5</xdr:row>
      <xdr:rowOff>177800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19D99E4-355B-4D49-9939-E20A440A2B62}"/>
            </a:ext>
          </a:extLst>
        </xdr:cNvPr>
        <xdr:cNvGrpSpPr/>
      </xdr:nvGrpSpPr>
      <xdr:grpSpPr>
        <a:xfrm>
          <a:off x="18199100" y="685800"/>
          <a:ext cx="2349500" cy="711200"/>
          <a:chOff x="16802100" y="1701800"/>
          <a:chExt cx="2316480" cy="685801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88099A2-5828-D74C-9938-C6496D25E928}"/>
              </a:ext>
            </a:extLst>
          </xdr:cNvPr>
          <xdr:cNvSpPr txBox="1"/>
        </xdr:nvSpPr>
        <xdr:spPr>
          <a:xfrm>
            <a:off x="16802100" y="1701800"/>
            <a:ext cx="231648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D466D16-35F1-2B45-9882-632AC7E32BAA}"/>
              </a:ext>
            </a:extLst>
          </xdr:cNvPr>
          <xdr:cNvSpPr txBox="1"/>
        </xdr:nvSpPr>
        <xdr:spPr>
          <a:xfrm>
            <a:off x="16802100" y="1912543"/>
            <a:ext cx="2316480" cy="212752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EE2193F3-5396-284E-B318-540A947D2B0B}"/>
              </a:ext>
            </a:extLst>
          </xdr:cNvPr>
          <xdr:cNvSpPr txBox="1"/>
        </xdr:nvSpPr>
        <xdr:spPr>
          <a:xfrm>
            <a:off x="16802100" y="2128443"/>
            <a:ext cx="2316480" cy="259158"/>
          </a:xfrm>
          <a:prstGeom prst="rect">
            <a:avLst/>
          </a:prstGeom>
          <a:solidFill>
            <a:srgbClr val="B10003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355600</xdr:rowOff>
    </xdr:from>
    <xdr:to>
      <xdr:col>24</xdr:col>
      <xdr:colOff>0</xdr:colOff>
      <xdr:row>5</xdr:row>
      <xdr:rowOff>177794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93CBF27-FEA1-EF48-8B1E-F81B69CDE7F0}"/>
            </a:ext>
          </a:extLst>
        </xdr:cNvPr>
        <xdr:cNvGrpSpPr/>
      </xdr:nvGrpSpPr>
      <xdr:grpSpPr>
        <a:xfrm>
          <a:off x="18211800" y="355600"/>
          <a:ext cx="2362200" cy="1041394"/>
          <a:chOff x="16103600" y="342906"/>
          <a:chExt cx="2362200" cy="104139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735D1F5-B081-D540-A0FE-F688BE05D216}"/>
              </a:ext>
            </a:extLst>
          </xdr:cNvPr>
          <xdr:cNvGrpSpPr/>
        </xdr:nvGrpSpPr>
        <xdr:grpSpPr>
          <a:xfrm>
            <a:off x="16103600" y="342906"/>
            <a:ext cx="2362200" cy="774702"/>
            <a:chOff x="16802100" y="1628323"/>
            <a:chExt cx="2316480" cy="747033"/>
          </a:xfrm>
        </xdr:grpSpPr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7A372B18-7DA6-7044-9DC1-588E0DC63040}"/>
                </a:ext>
              </a:extLst>
            </xdr:cNvPr>
            <xdr:cNvSpPr txBox="1"/>
          </xdr:nvSpPr>
          <xdr:spPr>
            <a:xfrm>
              <a:off x="16802100" y="1628323"/>
              <a:ext cx="2316480" cy="247936"/>
            </a:xfrm>
            <a:prstGeom prst="rect">
              <a:avLst/>
            </a:prstGeom>
            <a:solidFill>
              <a:srgbClr val="FFFF00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Required data</a:t>
              </a:r>
              <a:r>
                <a:rPr lang="en-US" sz="1000" b="0" baseline="0">
                  <a:latin typeface="Verdana"/>
                  <a:cs typeface="Verdana"/>
                </a:rPr>
                <a:t> (must be input)</a:t>
              </a:r>
              <a:endParaRPr lang="en-US" sz="1000" b="0">
                <a:latin typeface="Verdana"/>
                <a:cs typeface="Verdana"/>
              </a:endParaRP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77E7DEE3-642A-6743-8BF6-1C8BE1F479BA}"/>
                </a:ext>
              </a:extLst>
            </xdr:cNvPr>
            <xdr:cNvSpPr txBox="1"/>
          </xdr:nvSpPr>
          <xdr:spPr>
            <a:xfrm>
              <a:off x="16802100" y="1885497"/>
              <a:ext cx="2316480" cy="24688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Data have been input</a:t>
              </a: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EEE9D61-B34C-3745-8277-1E2F935CFF22}"/>
                </a:ext>
              </a:extLst>
            </xdr:cNvPr>
            <xdr:cNvSpPr txBox="1"/>
          </xdr:nvSpPr>
          <xdr:spPr>
            <a:xfrm>
              <a:off x="16802100" y="2128443"/>
              <a:ext cx="2316480" cy="246913"/>
            </a:xfrm>
            <a:prstGeom prst="rect">
              <a:avLst/>
            </a:prstGeom>
            <a:solidFill>
              <a:srgbClr val="B10003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1">
                  <a:solidFill>
                    <a:schemeClr val="bg1"/>
                  </a:solidFill>
                  <a:latin typeface="Verdana"/>
                  <a:cs typeface="Verdana"/>
                </a:rPr>
                <a:t>Wells not evaluated</a:t>
              </a:r>
            </a:p>
          </xdr:txBody>
        </xdr:sp>
      </xdr:grp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C3EF46A3-D3B0-9B4F-86DD-42ACB3F9F601}"/>
              </a:ext>
            </a:extLst>
          </xdr:cNvPr>
          <xdr:cNvSpPr txBox="1"/>
        </xdr:nvSpPr>
        <xdr:spPr>
          <a:xfrm>
            <a:off x="16103600" y="1130300"/>
            <a:ext cx="2362200" cy="254000"/>
          </a:xfrm>
          <a:prstGeom prst="rect">
            <a:avLst/>
          </a:prstGeom>
          <a:solidFill>
            <a:srgbClr val="FFC000"/>
          </a:solidFill>
          <a:ln w="6350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solidFill>
                  <a:schemeClr val="tx1"/>
                </a:solidFill>
                <a:latin typeface="Verdana"/>
                <a:cs typeface="Verdana"/>
              </a:rPr>
              <a:t>Wells approaching cytotx limit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821"/>
  <sheetViews>
    <sheetView tabSelected="1"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"/>
    </sheetView>
  </sheetViews>
  <sheetFormatPr baseColWidth="10" defaultColWidth="22.33203125" defaultRowHeight="13" x14ac:dyDescent="0.15"/>
  <cols>
    <col min="1" max="1" width="27.83203125" style="50" customWidth="1"/>
    <col min="2" max="2" width="7.33203125" style="163" customWidth="1"/>
    <col min="3" max="5" width="6.6640625" style="163" customWidth="1"/>
    <col min="6" max="7" width="6.6640625" style="301" customWidth="1"/>
    <col min="8" max="9" width="6.6640625" style="163" customWidth="1"/>
    <col min="10" max="10" width="6.83203125" style="163" customWidth="1"/>
    <col min="11" max="11" width="10.1640625" style="163" customWidth="1"/>
    <col min="12" max="12" width="10.5" style="163" customWidth="1"/>
    <col min="13" max="13" width="9.33203125" style="163" bestFit="1" customWidth="1"/>
    <col min="14" max="14" width="6.83203125" style="163" customWidth="1"/>
    <col min="15" max="15" width="6.83203125" style="301" customWidth="1"/>
    <col min="16" max="16" width="13.1640625" style="50" customWidth="1"/>
    <col min="17" max="17" width="17.83203125" style="89" customWidth="1"/>
    <col min="18" max="18" width="5.5" style="50" bestFit="1" customWidth="1"/>
    <col min="19" max="19" width="37.1640625" style="90" customWidth="1"/>
    <col min="20" max="16384" width="22.33203125" style="50"/>
  </cols>
  <sheetData>
    <row r="1" spans="1:19" s="87" customFormat="1" ht="35" x14ac:dyDescent="0.35">
      <c r="A1" s="310" t="s">
        <v>32</v>
      </c>
      <c r="B1" s="156"/>
      <c r="C1" s="157"/>
      <c r="D1" s="157"/>
      <c r="E1" s="157"/>
      <c r="F1" s="300"/>
      <c r="G1" s="300"/>
      <c r="H1" s="157"/>
      <c r="I1" s="157"/>
      <c r="J1" s="157"/>
      <c r="K1" s="157"/>
      <c r="L1" s="157"/>
      <c r="M1" s="157"/>
      <c r="N1" s="157"/>
      <c r="O1" s="300"/>
      <c r="Q1" s="88"/>
      <c r="S1" s="140"/>
    </row>
    <row r="2" spans="1:19" ht="39" customHeight="1" thickBot="1" x14ac:dyDescent="0.2">
      <c r="A2" s="311"/>
      <c r="B2" s="158"/>
      <c r="C2" s="158"/>
      <c r="D2" s="158"/>
      <c r="E2" s="158"/>
      <c r="F2" s="300"/>
      <c r="G2" s="300"/>
      <c r="H2" s="157"/>
      <c r="I2" s="157"/>
      <c r="J2" s="157"/>
      <c r="K2" s="157"/>
      <c r="L2" s="157"/>
      <c r="M2" s="157"/>
      <c r="N2" s="157"/>
      <c r="O2" s="300"/>
      <c r="P2" s="87"/>
      <c r="Q2" s="88"/>
    </row>
    <row r="3" spans="1:19" ht="13" customHeight="1" x14ac:dyDescent="0.15">
      <c r="A3" s="315" t="s">
        <v>10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7"/>
      <c r="S3" s="312" t="s">
        <v>54</v>
      </c>
    </row>
    <row r="4" spans="1:19" s="80" customFormat="1" x14ac:dyDescent="0.15">
      <c r="A4" s="318" t="s">
        <v>9</v>
      </c>
      <c r="B4" s="321" t="s">
        <v>20</v>
      </c>
      <c r="C4" s="321"/>
      <c r="D4" s="321"/>
      <c r="E4" s="321"/>
      <c r="F4" s="321"/>
      <c r="G4" s="321"/>
      <c r="H4" s="321"/>
      <c r="I4" s="321"/>
      <c r="J4" s="321" t="s">
        <v>23</v>
      </c>
      <c r="K4" s="321"/>
      <c r="L4" s="321"/>
      <c r="M4" s="321"/>
      <c r="N4" s="321"/>
      <c r="O4" s="321"/>
      <c r="P4" s="322" t="s">
        <v>28</v>
      </c>
      <c r="Q4" s="322" t="s">
        <v>56</v>
      </c>
      <c r="R4" s="324" t="s">
        <v>29</v>
      </c>
      <c r="S4" s="313"/>
    </row>
    <row r="5" spans="1:19" s="80" customFormat="1" ht="28" customHeight="1" x14ac:dyDescent="0.15">
      <c r="A5" s="319"/>
      <c r="B5" s="326" t="s">
        <v>30</v>
      </c>
      <c r="C5" s="328" t="s">
        <v>50</v>
      </c>
      <c r="D5" s="328"/>
      <c r="E5" s="328"/>
      <c r="F5" s="328"/>
      <c r="G5" s="328"/>
      <c r="H5" s="328"/>
      <c r="I5" s="328"/>
      <c r="J5" s="329" t="s">
        <v>30</v>
      </c>
      <c r="K5" s="330"/>
      <c r="L5" s="330"/>
      <c r="M5" s="331"/>
      <c r="N5" s="326" t="s">
        <v>21</v>
      </c>
      <c r="O5" s="326"/>
      <c r="P5" s="322"/>
      <c r="Q5" s="322"/>
      <c r="R5" s="324"/>
      <c r="S5" s="313"/>
    </row>
    <row r="6" spans="1:19" s="80" customFormat="1" ht="42" customHeight="1" thickBot="1" x14ac:dyDescent="0.2">
      <c r="A6" s="320"/>
      <c r="B6" s="327"/>
      <c r="C6" s="299" t="s">
        <v>2</v>
      </c>
      <c r="D6" s="299" t="s">
        <v>11</v>
      </c>
      <c r="E6" s="299" t="s">
        <v>12</v>
      </c>
      <c r="F6" s="299" t="s">
        <v>22</v>
      </c>
      <c r="G6" s="299" t="s">
        <v>62</v>
      </c>
      <c r="H6" s="299" t="s">
        <v>18</v>
      </c>
      <c r="I6" s="299" t="s">
        <v>19</v>
      </c>
      <c r="J6" s="159" t="s">
        <v>25</v>
      </c>
      <c r="K6" s="159" t="s">
        <v>31</v>
      </c>
      <c r="L6" s="159" t="s">
        <v>24</v>
      </c>
      <c r="M6" s="239" t="s">
        <v>61</v>
      </c>
      <c r="N6" s="299" t="s">
        <v>26</v>
      </c>
      <c r="O6" s="299" t="s">
        <v>27</v>
      </c>
      <c r="P6" s="323"/>
      <c r="Q6" s="323"/>
      <c r="R6" s="325"/>
      <c r="S6" s="314"/>
    </row>
    <row r="7" spans="1:19" s="80" customFormat="1" ht="15" thickBot="1" x14ac:dyDescent="0.2">
      <c r="A7" s="246" t="s">
        <v>48</v>
      </c>
      <c r="B7" s="247" t="e">
        <f>AVERAGE(B8:B103)</f>
        <v>#DIV/0!</v>
      </c>
      <c r="C7" s="247" t="e">
        <f t="shared" ref="C7:O7" si="0">AVERAGE(C8:C103)</f>
        <v>#DIV/0!</v>
      </c>
      <c r="D7" s="247" t="e">
        <f t="shared" si="0"/>
        <v>#DIV/0!</v>
      </c>
      <c r="E7" s="247" t="e">
        <f t="shared" si="0"/>
        <v>#DIV/0!</v>
      </c>
      <c r="F7" s="247" t="e">
        <f t="shared" si="0"/>
        <v>#DIV/0!</v>
      </c>
      <c r="G7" s="247" t="e">
        <f t="shared" si="0"/>
        <v>#DIV/0!</v>
      </c>
      <c r="H7" s="247" t="e">
        <f t="shared" si="0"/>
        <v>#DIV/0!</v>
      </c>
      <c r="I7" s="247" t="e">
        <f t="shared" si="0"/>
        <v>#DIV/0!</v>
      </c>
      <c r="J7" s="248" t="e">
        <f t="shared" si="0"/>
        <v>#DIV/0!</v>
      </c>
      <c r="K7" s="248" t="e">
        <f t="shared" si="0"/>
        <v>#DIV/0!</v>
      </c>
      <c r="L7" s="248" t="e">
        <f t="shared" si="0"/>
        <v>#DIV/0!</v>
      </c>
      <c r="M7" s="248"/>
      <c r="N7" s="248" t="e">
        <f t="shared" si="0"/>
        <v>#DIV/0!</v>
      </c>
      <c r="O7" s="248" t="e">
        <f t="shared" si="0"/>
        <v>#DIV/0!</v>
      </c>
      <c r="P7" s="249"/>
      <c r="Q7" s="249"/>
      <c r="R7" s="250"/>
      <c r="S7" s="251"/>
    </row>
    <row r="8" spans="1:19" s="138" customFormat="1" x14ac:dyDescent="0.15">
      <c r="A8" s="91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86"/>
      <c r="Q8" s="244"/>
      <c r="R8" s="92"/>
      <c r="S8" s="245"/>
    </row>
    <row r="9" spans="1:19" s="138" customFormat="1" x14ac:dyDescent="0.15">
      <c r="A9" s="91"/>
      <c r="B9" s="161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86"/>
      <c r="Q9" s="45"/>
      <c r="R9" s="92"/>
      <c r="S9" s="141"/>
    </row>
    <row r="10" spans="1:19" s="138" customFormat="1" x14ac:dyDescent="0.15">
      <c r="A10" s="43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44"/>
      <c r="Q10" s="45"/>
      <c r="R10" s="93"/>
      <c r="S10" s="141"/>
    </row>
    <row r="11" spans="1:19" s="138" customFormat="1" x14ac:dyDescent="0.15">
      <c r="A11" s="43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44"/>
      <c r="Q11" s="45"/>
      <c r="R11" s="93"/>
      <c r="S11" s="141"/>
    </row>
    <row r="12" spans="1:19" s="138" customFormat="1" x14ac:dyDescent="0.15">
      <c r="A12" s="43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44"/>
      <c r="Q12" s="45"/>
      <c r="R12" s="93"/>
      <c r="S12" s="141"/>
    </row>
    <row r="13" spans="1:19" s="138" customFormat="1" x14ac:dyDescent="0.15">
      <c r="A13" s="43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44"/>
      <c r="Q13" s="45"/>
      <c r="R13" s="93"/>
      <c r="S13" s="141"/>
    </row>
    <row r="14" spans="1:19" s="138" customFormat="1" x14ac:dyDescent="0.15">
      <c r="A14" s="43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44"/>
      <c r="Q14" s="45"/>
      <c r="R14" s="93"/>
      <c r="S14" s="141"/>
    </row>
    <row r="15" spans="1:19" s="138" customFormat="1" x14ac:dyDescent="0.15">
      <c r="A15" s="43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44"/>
      <c r="Q15" s="45"/>
      <c r="R15" s="93"/>
      <c r="S15" s="141"/>
    </row>
    <row r="16" spans="1:19" s="138" customFormat="1" x14ac:dyDescent="0.15">
      <c r="A16" s="43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44"/>
      <c r="Q16" s="45"/>
      <c r="R16" s="93"/>
      <c r="S16" s="141"/>
    </row>
    <row r="17" spans="1:19" s="138" customFormat="1" x14ac:dyDescent="0.15">
      <c r="A17" s="43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44"/>
      <c r="Q17" s="45"/>
      <c r="R17" s="93"/>
      <c r="S17" s="141"/>
    </row>
    <row r="18" spans="1:19" s="138" customFormat="1" x14ac:dyDescent="0.15">
      <c r="A18" s="43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44"/>
      <c r="Q18" s="45"/>
      <c r="R18" s="93"/>
      <c r="S18" s="141"/>
    </row>
    <row r="19" spans="1:19" s="138" customFormat="1" x14ac:dyDescent="0.15">
      <c r="A19" s="43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44"/>
      <c r="Q19" s="45"/>
      <c r="R19" s="93"/>
      <c r="S19" s="141"/>
    </row>
    <row r="20" spans="1:19" s="138" customFormat="1" x14ac:dyDescent="0.15">
      <c r="A20" s="43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44"/>
      <c r="Q20" s="45"/>
      <c r="R20" s="93"/>
      <c r="S20" s="141"/>
    </row>
    <row r="21" spans="1:19" s="138" customFormat="1" x14ac:dyDescent="0.15">
      <c r="A21" s="43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44"/>
      <c r="Q21" s="45"/>
      <c r="R21" s="93"/>
      <c r="S21" s="141"/>
    </row>
    <row r="22" spans="1:19" s="138" customFormat="1" x14ac:dyDescent="0.15">
      <c r="A22" s="43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44"/>
      <c r="Q22" s="45"/>
      <c r="R22" s="93"/>
      <c r="S22" s="141"/>
    </row>
    <row r="23" spans="1:19" s="138" customFormat="1" x14ac:dyDescent="0.15">
      <c r="A23" s="43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44"/>
      <c r="Q23" s="45"/>
      <c r="R23" s="93"/>
      <c r="S23" s="141"/>
    </row>
    <row r="24" spans="1:19" s="138" customFormat="1" x14ac:dyDescent="0.15">
      <c r="A24" s="43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44"/>
      <c r="Q24" s="45"/>
      <c r="R24" s="93"/>
      <c r="S24" s="141"/>
    </row>
    <row r="25" spans="1:19" s="138" customFormat="1" x14ac:dyDescent="0.15">
      <c r="A25" s="43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44"/>
      <c r="Q25" s="45"/>
      <c r="R25" s="93"/>
      <c r="S25" s="141"/>
    </row>
    <row r="26" spans="1:19" s="138" customFormat="1" x14ac:dyDescent="0.15">
      <c r="A26" s="43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44"/>
      <c r="Q26" s="45"/>
      <c r="R26" s="93"/>
      <c r="S26" s="141"/>
    </row>
    <row r="27" spans="1:19" s="138" customFormat="1" x14ac:dyDescent="0.15">
      <c r="A27" s="43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44"/>
      <c r="Q27" s="45"/>
      <c r="R27" s="93"/>
      <c r="S27" s="141"/>
    </row>
    <row r="28" spans="1:19" s="138" customFormat="1" x14ac:dyDescent="0.15">
      <c r="A28" s="43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44"/>
      <c r="Q28" s="45"/>
      <c r="R28" s="93"/>
      <c r="S28" s="141"/>
    </row>
    <row r="29" spans="1:19" s="138" customFormat="1" x14ac:dyDescent="0.15">
      <c r="A29" s="43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44"/>
      <c r="Q29" s="45"/>
      <c r="R29" s="93"/>
      <c r="S29" s="141"/>
    </row>
    <row r="30" spans="1:19" s="138" customFormat="1" x14ac:dyDescent="0.15">
      <c r="A30" s="43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44"/>
      <c r="Q30" s="45"/>
      <c r="R30" s="93"/>
      <c r="S30" s="141"/>
    </row>
    <row r="31" spans="1:19" s="138" customFormat="1" x14ac:dyDescent="0.15">
      <c r="A31" s="43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44"/>
      <c r="Q31" s="45"/>
      <c r="R31" s="93"/>
      <c r="S31" s="141"/>
    </row>
    <row r="32" spans="1:19" s="138" customFormat="1" x14ac:dyDescent="0.15">
      <c r="A32" s="43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44"/>
      <c r="Q32" s="45"/>
      <c r="R32" s="93"/>
      <c r="S32" s="141"/>
    </row>
    <row r="33" spans="1:19" s="138" customFormat="1" x14ac:dyDescent="0.15">
      <c r="A33" s="43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44"/>
      <c r="Q33" s="45"/>
      <c r="R33" s="93"/>
      <c r="S33" s="141"/>
    </row>
    <row r="34" spans="1:19" s="138" customFormat="1" x14ac:dyDescent="0.15">
      <c r="A34" s="43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44"/>
      <c r="Q34" s="45"/>
      <c r="R34" s="93"/>
      <c r="S34" s="141"/>
    </row>
    <row r="35" spans="1:19" s="138" customFormat="1" x14ac:dyDescent="0.15">
      <c r="A35" s="43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44"/>
      <c r="Q35" s="45"/>
      <c r="R35" s="93"/>
      <c r="S35" s="141"/>
    </row>
    <row r="36" spans="1:19" s="138" customFormat="1" x14ac:dyDescent="0.15">
      <c r="A36" s="43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44"/>
      <c r="Q36" s="45"/>
      <c r="R36" s="93"/>
      <c r="S36" s="141"/>
    </row>
    <row r="37" spans="1:19" s="138" customFormat="1" x14ac:dyDescent="0.15">
      <c r="A37" s="43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44"/>
      <c r="Q37" s="45"/>
      <c r="R37" s="93"/>
      <c r="S37" s="141"/>
    </row>
    <row r="38" spans="1:19" s="138" customFormat="1" x14ac:dyDescent="0.15">
      <c r="A38" s="43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44"/>
      <c r="Q38" s="45"/>
      <c r="R38" s="93"/>
      <c r="S38" s="141"/>
    </row>
    <row r="39" spans="1:19" s="138" customFormat="1" x14ac:dyDescent="0.15">
      <c r="A39" s="43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44"/>
      <c r="Q39" s="45"/>
      <c r="R39" s="93"/>
      <c r="S39" s="141"/>
    </row>
    <row r="40" spans="1:19" s="138" customFormat="1" x14ac:dyDescent="0.15">
      <c r="A40" s="43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44"/>
      <c r="Q40" s="45"/>
      <c r="R40" s="93"/>
      <c r="S40" s="141"/>
    </row>
    <row r="41" spans="1:19" s="138" customFormat="1" x14ac:dyDescent="0.15">
      <c r="A41" s="43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44"/>
      <c r="Q41" s="45"/>
      <c r="R41" s="93"/>
      <c r="S41" s="141"/>
    </row>
    <row r="42" spans="1:19" s="138" customFormat="1" x14ac:dyDescent="0.15">
      <c r="A42" s="43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44"/>
      <c r="Q42" s="45"/>
      <c r="R42" s="93"/>
      <c r="S42" s="141"/>
    </row>
    <row r="43" spans="1:19" s="138" customFormat="1" x14ac:dyDescent="0.15">
      <c r="A43" s="43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44"/>
      <c r="Q43" s="45"/>
      <c r="R43" s="93"/>
      <c r="S43" s="141"/>
    </row>
    <row r="44" spans="1:19" s="138" customFormat="1" x14ac:dyDescent="0.15">
      <c r="A44" s="43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44"/>
      <c r="Q44" s="45"/>
      <c r="R44" s="93"/>
      <c r="S44" s="141"/>
    </row>
    <row r="45" spans="1:19" s="138" customFormat="1" x14ac:dyDescent="0.15">
      <c r="A45" s="43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44"/>
      <c r="Q45" s="45"/>
      <c r="R45" s="93"/>
      <c r="S45" s="141"/>
    </row>
    <row r="46" spans="1:19" s="138" customFormat="1" x14ac:dyDescent="0.15">
      <c r="A46" s="43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44"/>
      <c r="Q46" s="45"/>
      <c r="R46" s="93"/>
      <c r="S46" s="141"/>
    </row>
    <row r="47" spans="1:19" s="138" customFormat="1" x14ac:dyDescent="0.15">
      <c r="A47" s="43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44"/>
      <c r="Q47" s="45"/>
      <c r="R47" s="93"/>
      <c r="S47" s="141"/>
    </row>
    <row r="48" spans="1:19" s="138" customFormat="1" x14ac:dyDescent="0.15">
      <c r="A48" s="43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44"/>
      <c r="Q48" s="45"/>
      <c r="R48" s="93"/>
      <c r="S48" s="141"/>
    </row>
    <row r="49" spans="1:19" s="138" customFormat="1" x14ac:dyDescent="0.15">
      <c r="A49" s="43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44"/>
      <c r="Q49" s="45"/>
      <c r="R49" s="93"/>
      <c r="S49" s="141"/>
    </row>
    <row r="50" spans="1:19" s="138" customFormat="1" x14ac:dyDescent="0.15">
      <c r="A50" s="43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44"/>
      <c r="Q50" s="45"/>
      <c r="R50" s="93"/>
      <c r="S50" s="141"/>
    </row>
    <row r="51" spans="1:19" s="138" customFormat="1" x14ac:dyDescent="0.15">
      <c r="A51" s="43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44"/>
      <c r="Q51" s="45"/>
      <c r="R51" s="93"/>
      <c r="S51" s="141"/>
    </row>
    <row r="52" spans="1:19" s="138" customFormat="1" x14ac:dyDescent="0.15">
      <c r="A52" s="43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44"/>
      <c r="Q52" s="45"/>
      <c r="R52" s="93"/>
      <c r="S52" s="141"/>
    </row>
    <row r="53" spans="1:19" s="138" customFormat="1" x14ac:dyDescent="0.15">
      <c r="A53" s="43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44"/>
      <c r="Q53" s="45"/>
      <c r="R53" s="93"/>
      <c r="S53" s="141"/>
    </row>
    <row r="54" spans="1:19" s="138" customFormat="1" x14ac:dyDescent="0.15">
      <c r="A54" s="43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44"/>
      <c r="Q54" s="45"/>
      <c r="R54" s="93"/>
      <c r="S54" s="141"/>
    </row>
    <row r="55" spans="1:19" s="138" customFormat="1" x14ac:dyDescent="0.15">
      <c r="A55" s="43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44"/>
      <c r="Q55" s="45"/>
      <c r="R55" s="93"/>
      <c r="S55" s="141"/>
    </row>
    <row r="56" spans="1:19" s="138" customFormat="1" x14ac:dyDescent="0.15">
      <c r="A56" s="43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44"/>
      <c r="Q56" s="45"/>
      <c r="R56" s="93"/>
      <c r="S56" s="141"/>
    </row>
    <row r="57" spans="1:19" s="138" customFormat="1" x14ac:dyDescent="0.15">
      <c r="A57" s="43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44"/>
      <c r="Q57" s="45"/>
      <c r="R57" s="93"/>
      <c r="S57" s="141"/>
    </row>
    <row r="58" spans="1:19" s="138" customFormat="1" x14ac:dyDescent="0.15">
      <c r="A58" s="43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44"/>
      <c r="Q58" s="45"/>
      <c r="R58" s="93"/>
      <c r="S58" s="141"/>
    </row>
    <row r="59" spans="1:19" s="138" customFormat="1" x14ac:dyDescent="0.15">
      <c r="A59" s="43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44"/>
      <c r="Q59" s="45"/>
      <c r="R59" s="93"/>
      <c r="S59" s="141"/>
    </row>
    <row r="60" spans="1:19" s="138" customFormat="1" x14ac:dyDescent="0.15">
      <c r="A60" s="43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44"/>
      <c r="Q60" s="45"/>
      <c r="R60" s="93"/>
      <c r="S60" s="141"/>
    </row>
    <row r="61" spans="1:19" s="138" customFormat="1" x14ac:dyDescent="0.15">
      <c r="A61" s="43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44"/>
      <c r="Q61" s="45"/>
      <c r="R61" s="93"/>
      <c r="S61" s="141"/>
    </row>
    <row r="62" spans="1:19" s="138" customFormat="1" x14ac:dyDescent="0.15">
      <c r="A62" s="43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44"/>
      <c r="Q62" s="45"/>
      <c r="R62" s="93"/>
      <c r="S62" s="141"/>
    </row>
    <row r="63" spans="1:19" s="138" customFormat="1" x14ac:dyDescent="0.15">
      <c r="A63" s="43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44"/>
      <c r="Q63" s="45"/>
      <c r="R63" s="93"/>
      <c r="S63" s="141"/>
    </row>
    <row r="64" spans="1:19" s="138" customFormat="1" x14ac:dyDescent="0.15">
      <c r="A64" s="43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44"/>
      <c r="Q64" s="45"/>
      <c r="R64" s="93"/>
      <c r="S64" s="141"/>
    </row>
    <row r="65" spans="1:19" s="138" customFormat="1" x14ac:dyDescent="0.15">
      <c r="A65" s="43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44"/>
      <c r="Q65" s="45"/>
      <c r="R65" s="93"/>
      <c r="S65" s="141"/>
    </row>
    <row r="66" spans="1:19" s="138" customFormat="1" x14ac:dyDescent="0.15">
      <c r="A66" s="43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44"/>
      <c r="Q66" s="45"/>
      <c r="R66" s="93"/>
      <c r="S66" s="141"/>
    </row>
    <row r="67" spans="1:19" s="138" customFormat="1" x14ac:dyDescent="0.15">
      <c r="A67" s="43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44"/>
      <c r="Q67" s="45"/>
      <c r="R67" s="93"/>
      <c r="S67" s="141"/>
    </row>
    <row r="68" spans="1:19" s="138" customFormat="1" x14ac:dyDescent="0.15">
      <c r="A68" s="43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44"/>
      <c r="Q68" s="45"/>
      <c r="R68" s="93"/>
      <c r="S68" s="141"/>
    </row>
    <row r="69" spans="1:19" s="138" customFormat="1" x14ac:dyDescent="0.15">
      <c r="A69" s="43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44"/>
      <c r="Q69" s="45"/>
      <c r="R69" s="93"/>
      <c r="S69" s="141"/>
    </row>
    <row r="70" spans="1:19" s="138" customFormat="1" x14ac:dyDescent="0.15">
      <c r="A70" s="43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44"/>
      <c r="Q70" s="45"/>
      <c r="R70" s="93"/>
      <c r="S70" s="141"/>
    </row>
    <row r="71" spans="1:19" s="138" customFormat="1" x14ac:dyDescent="0.15">
      <c r="A71" s="43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44"/>
      <c r="Q71" s="45"/>
      <c r="R71" s="93"/>
      <c r="S71" s="141"/>
    </row>
    <row r="72" spans="1:19" s="138" customFormat="1" x14ac:dyDescent="0.15">
      <c r="A72" s="43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44"/>
      <c r="Q72" s="45"/>
      <c r="R72" s="93"/>
      <c r="S72" s="141"/>
    </row>
    <row r="73" spans="1:19" s="138" customFormat="1" x14ac:dyDescent="0.15">
      <c r="A73" s="43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44"/>
      <c r="Q73" s="45"/>
      <c r="R73" s="93"/>
      <c r="S73" s="141"/>
    </row>
    <row r="74" spans="1:19" s="138" customFormat="1" x14ac:dyDescent="0.15">
      <c r="A74" s="43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44"/>
      <c r="Q74" s="45"/>
      <c r="R74" s="93"/>
      <c r="S74" s="141"/>
    </row>
    <row r="75" spans="1:19" s="138" customFormat="1" x14ac:dyDescent="0.15">
      <c r="A75" s="43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44"/>
      <c r="Q75" s="45"/>
      <c r="R75" s="93"/>
      <c r="S75" s="141"/>
    </row>
    <row r="76" spans="1:19" s="138" customFormat="1" x14ac:dyDescent="0.15">
      <c r="A76" s="43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44"/>
      <c r="Q76" s="45"/>
      <c r="R76" s="93"/>
      <c r="S76" s="141"/>
    </row>
    <row r="77" spans="1:19" s="138" customFormat="1" x14ac:dyDescent="0.15">
      <c r="A77" s="43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44"/>
      <c r="Q77" s="45"/>
      <c r="R77" s="93"/>
      <c r="S77" s="141"/>
    </row>
    <row r="78" spans="1:19" s="138" customFormat="1" x14ac:dyDescent="0.15">
      <c r="A78" s="43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44"/>
      <c r="Q78" s="45"/>
      <c r="R78" s="93"/>
      <c r="S78" s="141"/>
    </row>
    <row r="79" spans="1:19" s="138" customFormat="1" x14ac:dyDescent="0.15">
      <c r="A79" s="43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44"/>
      <c r="Q79" s="45"/>
      <c r="R79" s="93"/>
      <c r="S79" s="141"/>
    </row>
    <row r="80" spans="1:19" s="138" customFormat="1" x14ac:dyDescent="0.15">
      <c r="A80" s="43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44"/>
      <c r="Q80" s="45"/>
      <c r="R80" s="93"/>
      <c r="S80" s="141"/>
    </row>
    <row r="81" spans="1:19" s="138" customFormat="1" x14ac:dyDescent="0.15">
      <c r="A81" s="43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44"/>
      <c r="Q81" s="45"/>
      <c r="R81" s="93"/>
      <c r="S81" s="141"/>
    </row>
    <row r="82" spans="1:19" s="138" customFormat="1" x14ac:dyDescent="0.15">
      <c r="A82" s="43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44"/>
      <c r="Q82" s="45"/>
      <c r="R82" s="93"/>
      <c r="S82" s="141"/>
    </row>
    <row r="83" spans="1:19" s="138" customFormat="1" x14ac:dyDescent="0.15">
      <c r="A83" s="43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44"/>
      <c r="Q83" s="45"/>
      <c r="R83" s="93"/>
      <c r="S83" s="141"/>
    </row>
    <row r="84" spans="1:19" s="138" customFormat="1" x14ac:dyDescent="0.15">
      <c r="A84" s="43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44"/>
      <c r="Q84" s="45"/>
      <c r="R84" s="93"/>
      <c r="S84" s="141"/>
    </row>
    <row r="85" spans="1:19" s="138" customFormat="1" x14ac:dyDescent="0.15">
      <c r="A85" s="43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44"/>
      <c r="Q85" s="45"/>
      <c r="R85" s="93"/>
      <c r="S85" s="141"/>
    </row>
    <row r="86" spans="1:19" s="138" customFormat="1" x14ac:dyDescent="0.15">
      <c r="A86" s="43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44"/>
      <c r="Q86" s="45"/>
      <c r="R86" s="93"/>
      <c r="S86" s="141"/>
    </row>
    <row r="87" spans="1:19" s="138" customFormat="1" x14ac:dyDescent="0.15">
      <c r="A87" s="43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44"/>
      <c r="Q87" s="45"/>
      <c r="R87" s="93"/>
      <c r="S87" s="141"/>
    </row>
    <row r="88" spans="1:19" s="138" customFormat="1" x14ac:dyDescent="0.15">
      <c r="A88" s="43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44"/>
      <c r="Q88" s="45"/>
      <c r="R88" s="93"/>
      <c r="S88" s="141"/>
    </row>
    <row r="89" spans="1:19" s="138" customFormat="1" x14ac:dyDescent="0.15">
      <c r="A89" s="43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44"/>
      <c r="Q89" s="45"/>
      <c r="R89" s="93"/>
      <c r="S89" s="141"/>
    </row>
    <row r="90" spans="1:19" s="138" customFormat="1" x14ac:dyDescent="0.15">
      <c r="A90" s="43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44"/>
      <c r="Q90" s="45"/>
      <c r="R90" s="93"/>
      <c r="S90" s="141"/>
    </row>
    <row r="91" spans="1:19" s="138" customFormat="1" x14ac:dyDescent="0.15">
      <c r="A91" s="43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44"/>
      <c r="Q91" s="45"/>
      <c r="R91" s="93"/>
      <c r="S91" s="141"/>
    </row>
    <row r="92" spans="1:19" s="138" customFormat="1" x14ac:dyDescent="0.15">
      <c r="A92" s="43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44"/>
      <c r="Q92" s="45"/>
      <c r="R92" s="93"/>
      <c r="S92" s="141"/>
    </row>
    <row r="93" spans="1:19" s="138" customFormat="1" x14ac:dyDescent="0.15">
      <c r="A93" s="43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44"/>
      <c r="Q93" s="45"/>
      <c r="R93" s="93"/>
      <c r="S93" s="141"/>
    </row>
    <row r="94" spans="1:19" s="138" customFormat="1" x14ac:dyDescent="0.15">
      <c r="A94" s="43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44"/>
      <c r="Q94" s="45"/>
      <c r="R94" s="93"/>
      <c r="S94" s="141"/>
    </row>
    <row r="95" spans="1:19" s="138" customFormat="1" x14ac:dyDescent="0.15">
      <c r="A95" s="43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44"/>
      <c r="Q95" s="45"/>
      <c r="R95" s="93"/>
      <c r="S95" s="141"/>
    </row>
    <row r="96" spans="1:19" s="138" customFormat="1" x14ac:dyDescent="0.15">
      <c r="A96" s="43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44"/>
      <c r="Q96" s="45"/>
      <c r="R96" s="93"/>
      <c r="S96" s="141"/>
    </row>
    <row r="97" spans="1:19" s="138" customFormat="1" x14ac:dyDescent="0.15">
      <c r="A97" s="43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44"/>
      <c r="Q97" s="45"/>
      <c r="R97" s="93"/>
      <c r="S97" s="141"/>
    </row>
    <row r="98" spans="1:19" s="138" customFormat="1" x14ac:dyDescent="0.15">
      <c r="A98" s="43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44"/>
      <c r="Q98" s="45"/>
      <c r="R98" s="93"/>
      <c r="S98" s="141"/>
    </row>
    <row r="99" spans="1:19" s="138" customFormat="1" x14ac:dyDescent="0.15">
      <c r="A99" s="43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44"/>
      <c r="Q99" s="45"/>
      <c r="R99" s="93"/>
      <c r="S99" s="141"/>
    </row>
    <row r="100" spans="1:19" s="138" customFormat="1" x14ac:dyDescent="0.15">
      <c r="A100" s="43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44"/>
      <c r="Q100" s="45"/>
      <c r="R100" s="93"/>
      <c r="S100" s="141"/>
    </row>
    <row r="101" spans="1:19" s="138" customFormat="1" x14ac:dyDescent="0.15">
      <c r="A101" s="43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44"/>
      <c r="Q101" s="45"/>
      <c r="R101" s="93"/>
      <c r="S101" s="141"/>
    </row>
    <row r="102" spans="1:19" s="138" customFormat="1" x14ac:dyDescent="0.15">
      <c r="A102" s="43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44"/>
      <c r="Q102" s="45"/>
      <c r="R102" s="93"/>
      <c r="S102" s="141"/>
    </row>
    <row r="103" spans="1:19" s="139" customFormat="1" ht="14" thickBot="1" x14ac:dyDescent="0.2">
      <c r="A103" s="46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47"/>
      <c r="Q103" s="48"/>
      <c r="R103" s="94"/>
      <c r="S103" s="221"/>
    </row>
    <row r="199" spans="11:11" x14ac:dyDescent="0.15">
      <c r="K199" s="164"/>
    </row>
    <row r="200" spans="11:11" x14ac:dyDescent="0.15">
      <c r="K200" s="164"/>
    </row>
    <row r="201" spans="11:11" x14ac:dyDescent="0.15">
      <c r="K201" s="164"/>
    </row>
    <row r="202" spans="11:11" x14ac:dyDescent="0.15">
      <c r="K202" s="164"/>
    </row>
    <row r="203" spans="11:11" x14ac:dyDescent="0.15">
      <c r="K203" s="164"/>
    </row>
    <row r="204" spans="11:11" x14ac:dyDescent="0.15">
      <c r="K204" s="164"/>
    </row>
    <row r="205" spans="11:11" x14ac:dyDescent="0.15">
      <c r="K205" s="164"/>
    </row>
    <row r="206" spans="11:11" x14ac:dyDescent="0.15">
      <c r="K206" s="164"/>
    </row>
    <row r="207" spans="11:11" x14ac:dyDescent="0.15">
      <c r="K207" s="164"/>
    </row>
    <row r="208" spans="11:11" x14ac:dyDescent="0.15">
      <c r="K208" s="164"/>
    </row>
    <row r="209" spans="10:11" x14ac:dyDescent="0.15">
      <c r="K209" s="164"/>
    </row>
    <row r="210" spans="10:11" x14ac:dyDescent="0.15">
      <c r="K210" s="164"/>
    </row>
    <row r="211" spans="10:11" x14ac:dyDescent="0.15">
      <c r="K211" s="164"/>
    </row>
    <row r="212" spans="10:11" x14ac:dyDescent="0.15">
      <c r="K212" s="164"/>
    </row>
    <row r="213" spans="10:11" x14ac:dyDescent="0.15">
      <c r="K213" s="164"/>
    </row>
    <row r="214" spans="10:11" x14ac:dyDescent="0.15">
      <c r="K214" s="164"/>
    </row>
    <row r="215" spans="10:11" x14ac:dyDescent="0.15">
      <c r="K215" s="164"/>
    </row>
    <row r="216" spans="10:11" x14ac:dyDescent="0.15">
      <c r="K216" s="164"/>
    </row>
    <row r="217" spans="10:11" x14ac:dyDescent="0.15">
      <c r="K217" s="164"/>
    </row>
    <row r="218" spans="10:11" x14ac:dyDescent="0.15">
      <c r="K218" s="164"/>
    </row>
    <row r="219" spans="10:11" x14ac:dyDescent="0.15">
      <c r="J219" s="164"/>
      <c r="K219" s="164"/>
    </row>
    <row r="220" spans="10:11" x14ac:dyDescent="0.15">
      <c r="J220" s="164"/>
      <c r="K220" s="164"/>
    </row>
    <row r="221" spans="10:11" x14ac:dyDescent="0.15">
      <c r="J221" s="164"/>
      <c r="K221" s="164"/>
    </row>
    <row r="222" spans="10:11" x14ac:dyDescent="0.15">
      <c r="J222" s="164"/>
      <c r="K222" s="164"/>
    </row>
    <row r="223" spans="10:11" x14ac:dyDescent="0.15">
      <c r="J223" s="164"/>
      <c r="K223" s="164"/>
    </row>
    <row r="224" spans="10:11" x14ac:dyDescent="0.15">
      <c r="J224" s="164"/>
      <c r="K224" s="164"/>
    </row>
    <row r="225" spans="1:11" x14ac:dyDescent="0.15">
      <c r="J225" s="164"/>
      <c r="K225" s="164"/>
    </row>
    <row r="226" spans="1:11" x14ac:dyDescent="0.15">
      <c r="J226" s="164"/>
      <c r="K226" s="164"/>
    </row>
    <row r="227" spans="1:11" x14ac:dyDescent="0.15">
      <c r="J227" s="164"/>
      <c r="K227" s="164"/>
    </row>
    <row r="228" spans="1:11" x14ac:dyDescent="0.15">
      <c r="J228" s="164"/>
      <c r="K228" s="164"/>
    </row>
    <row r="229" spans="1:11" x14ac:dyDescent="0.15">
      <c r="J229" s="164"/>
      <c r="K229" s="164"/>
    </row>
    <row r="230" spans="1:11" x14ac:dyDescent="0.15">
      <c r="J230" s="164"/>
      <c r="K230" s="164"/>
    </row>
    <row r="231" spans="1:11" x14ac:dyDescent="0.15">
      <c r="J231" s="164"/>
      <c r="K231" s="164"/>
    </row>
    <row r="232" spans="1:11" x14ac:dyDescent="0.15">
      <c r="J232" s="164"/>
      <c r="K232" s="164"/>
    </row>
    <row r="233" spans="1:11" x14ac:dyDescent="0.15">
      <c r="J233" s="164"/>
      <c r="K233" s="164"/>
    </row>
    <row r="234" spans="1:11" x14ac:dyDescent="0.15">
      <c r="A234" s="90"/>
      <c r="B234" s="164"/>
      <c r="C234" s="164"/>
      <c r="D234" s="164"/>
      <c r="E234" s="164"/>
      <c r="F234" s="302"/>
      <c r="G234" s="302"/>
      <c r="H234" s="164"/>
      <c r="I234" s="164"/>
      <c r="J234" s="164"/>
      <c r="K234" s="164"/>
    </row>
    <row r="235" spans="1:11" x14ac:dyDescent="0.15">
      <c r="A235" s="90"/>
      <c r="B235" s="164"/>
      <c r="C235" s="164"/>
      <c r="D235" s="164"/>
      <c r="E235" s="164"/>
      <c r="F235" s="302"/>
      <c r="G235" s="302"/>
      <c r="H235" s="164"/>
      <c r="I235" s="164"/>
      <c r="J235" s="164"/>
      <c r="K235" s="164"/>
    </row>
    <row r="236" spans="1:11" x14ac:dyDescent="0.15">
      <c r="A236" s="90"/>
      <c r="B236" s="164"/>
      <c r="C236" s="164"/>
      <c r="D236" s="164"/>
      <c r="E236" s="164"/>
      <c r="F236" s="302"/>
      <c r="G236" s="302"/>
      <c r="H236" s="164"/>
      <c r="I236" s="164"/>
      <c r="J236" s="164"/>
      <c r="K236" s="164"/>
    </row>
    <row r="237" spans="1:11" x14ac:dyDescent="0.15">
      <c r="A237" s="90"/>
      <c r="B237" s="164"/>
      <c r="C237" s="164"/>
      <c r="D237" s="164"/>
      <c r="E237" s="164"/>
      <c r="F237" s="302"/>
      <c r="G237" s="302"/>
      <c r="H237" s="164"/>
      <c r="I237" s="164"/>
      <c r="J237" s="164"/>
      <c r="K237" s="164"/>
    </row>
    <row r="238" spans="1:11" x14ac:dyDescent="0.15">
      <c r="A238" s="90"/>
      <c r="B238" s="164"/>
      <c r="C238" s="164"/>
      <c r="D238" s="164"/>
      <c r="E238" s="164"/>
      <c r="F238" s="302"/>
      <c r="G238" s="302"/>
      <c r="H238" s="164"/>
      <c r="I238" s="164"/>
      <c r="J238" s="164"/>
      <c r="K238" s="164"/>
    </row>
    <row r="239" spans="1:11" x14ac:dyDescent="0.15">
      <c r="A239" s="90"/>
      <c r="B239" s="164"/>
      <c r="C239" s="164"/>
      <c r="D239" s="164"/>
      <c r="E239" s="164"/>
      <c r="F239" s="302"/>
      <c r="G239" s="302"/>
      <c r="H239" s="164"/>
      <c r="I239" s="164"/>
      <c r="J239" s="164"/>
      <c r="K239" s="164"/>
    </row>
    <row r="240" spans="1:11" x14ac:dyDescent="0.15">
      <c r="A240" s="90"/>
      <c r="B240" s="164"/>
      <c r="C240" s="164"/>
      <c r="D240" s="164"/>
      <c r="E240" s="164"/>
      <c r="F240" s="302"/>
      <c r="G240" s="302"/>
      <c r="H240" s="164"/>
      <c r="I240" s="164"/>
      <c r="J240" s="164"/>
      <c r="K240" s="164"/>
    </row>
    <row r="241" spans="1:11" x14ac:dyDescent="0.15">
      <c r="A241" s="90"/>
      <c r="B241" s="164"/>
      <c r="C241" s="164"/>
      <c r="D241" s="164"/>
      <c r="E241" s="164"/>
      <c r="F241" s="302"/>
      <c r="G241" s="302"/>
      <c r="H241" s="164"/>
      <c r="I241" s="164"/>
      <c r="J241" s="164"/>
      <c r="K241" s="164"/>
    </row>
    <row r="242" spans="1:11" x14ac:dyDescent="0.15">
      <c r="A242" s="90"/>
      <c r="B242" s="164"/>
      <c r="C242" s="164"/>
      <c r="D242" s="164"/>
      <c r="E242" s="164"/>
      <c r="F242" s="302"/>
      <c r="G242" s="302"/>
      <c r="H242" s="164"/>
      <c r="I242" s="164"/>
      <c r="J242" s="164"/>
      <c r="K242" s="164"/>
    </row>
    <row r="243" spans="1:11" x14ac:dyDescent="0.15">
      <c r="A243" s="90"/>
      <c r="B243" s="164"/>
      <c r="C243" s="164"/>
      <c r="D243" s="164"/>
      <c r="E243" s="164"/>
      <c r="F243" s="302"/>
      <c r="G243" s="302"/>
      <c r="H243" s="164"/>
      <c r="I243" s="164"/>
      <c r="J243" s="164"/>
      <c r="K243" s="164"/>
    </row>
    <row r="244" spans="1:11" x14ac:dyDescent="0.15">
      <c r="A244" s="90"/>
      <c r="B244" s="164"/>
      <c r="C244" s="164"/>
      <c r="D244" s="164"/>
      <c r="E244" s="164"/>
      <c r="F244" s="302"/>
      <c r="G244" s="302"/>
      <c r="H244" s="164"/>
      <c r="I244" s="164"/>
      <c r="J244" s="164"/>
      <c r="K244" s="164"/>
    </row>
    <row r="245" spans="1:11" x14ac:dyDescent="0.15">
      <c r="A245" s="90"/>
      <c r="B245" s="164"/>
      <c r="C245" s="164"/>
      <c r="D245" s="164"/>
      <c r="E245" s="164"/>
      <c r="F245" s="302"/>
      <c r="G245" s="302"/>
      <c r="H245" s="164"/>
      <c r="I245" s="164"/>
      <c r="J245" s="164"/>
      <c r="K245" s="164"/>
    </row>
    <row r="246" spans="1:11" x14ac:dyDescent="0.15">
      <c r="A246" s="90"/>
      <c r="B246" s="164"/>
      <c r="C246" s="164"/>
      <c r="D246" s="164"/>
      <c r="E246" s="164"/>
      <c r="F246" s="302"/>
      <c r="G246" s="302"/>
      <c r="H246" s="164"/>
      <c r="I246" s="164"/>
      <c r="J246" s="164"/>
      <c r="K246" s="164"/>
    </row>
    <row r="247" spans="1:11" x14ac:dyDescent="0.15">
      <c r="A247" s="90"/>
      <c r="B247" s="164"/>
      <c r="C247" s="164"/>
      <c r="D247" s="164"/>
      <c r="E247" s="164"/>
      <c r="F247" s="302"/>
      <c r="G247" s="302"/>
      <c r="H247" s="164"/>
      <c r="I247" s="164"/>
      <c r="J247" s="164"/>
      <c r="K247" s="164"/>
    </row>
    <row r="248" spans="1:11" x14ac:dyDescent="0.15">
      <c r="A248" s="90"/>
      <c r="B248" s="164"/>
      <c r="C248" s="164"/>
      <c r="D248" s="164"/>
      <c r="E248" s="164"/>
      <c r="F248" s="302"/>
      <c r="G248" s="302"/>
      <c r="H248" s="164"/>
      <c r="I248" s="164"/>
      <c r="J248" s="164"/>
      <c r="K248" s="164"/>
    </row>
    <row r="249" spans="1:11" x14ac:dyDescent="0.15">
      <c r="A249" s="90"/>
      <c r="B249" s="164"/>
      <c r="C249" s="164"/>
      <c r="D249" s="164"/>
      <c r="E249" s="164"/>
      <c r="F249" s="302"/>
      <c r="G249" s="302"/>
      <c r="H249" s="164"/>
      <c r="I249" s="164"/>
      <c r="J249" s="164"/>
      <c r="K249" s="164"/>
    </row>
    <row r="250" spans="1:11" x14ac:dyDescent="0.15">
      <c r="A250" s="90"/>
      <c r="B250" s="164"/>
      <c r="C250" s="164"/>
      <c r="D250" s="164"/>
      <c r="E250" s="164"/>
      <c r="F250" s="302"/>
      <c r="G250" s="302"/>
      <c r="H250" s="164"/>
      <c r="I250" s="164"/>
      <c r="J250" s="164"/>
      <c r="K250" s="164"/>
    </row>
    <row r="251" spans="1:11" x14ac:dyDescent="0.15">
      <c r="A251" s="90"/>
      <c r="B251" s="164"/>
      <c r="C251" s="164"/>
      <c r="D251" s="164"/>
      <c r="E251" s="164"/>
      <c r="F251" s="302"/>
      <c r="G251" s="302"/>
      <c r="H251" s="164"/>
      <c r="I251" s="164"/>
      <c r="J251" s="164"/>
      <c r="K251" s="164"/>
    </row>
    <row r="252" spans="1:11" x14ac:dyDescent="0.15">
      <c r="A252" s="90"/>
      <c r="B252" s="164"/>
      <c r="C252" s="164"/>
      <c r="D252" s="164"/>
      <c r="E252" s="164"/>
      <c r="F252" s="302"/>
      <c r="G252" s="302"/>
      <c r="H252" s="164"/>
      <c r="I252" s="164"/>
      <c r="J252" s="164"/>
      <c r="K252" s="164"/>
    </row>
    <row r="253" spans="1:11" x14ac:dyDescent="0.15">
      <c r="A253" s="90"/>
      <c r="B253" s="164"/>
      <c r="C253" s="164"/>
      <c r="D253" s="164"/>
      <c r="E253" s="164"/>
      <c r="F253" s="302"/>
      <c r="G253" s="302"/>
      <c r="H253" s="164"/>
      <c r="I253" s="164"/>
      <c r="J253" s="164"/>
      <c r="K253" s="164"/>
    </row>
    <row r="254" spans="1:11" x14ac:dyDescent="0.15">
      <c r="A254" s="90"/>
      <c r="B254" s="164"/>
      <c r="C254" s="164"/>
      <c r="D254" s="164"/>
      <c r="E254" s="164"/>
      <c r="F254" s="302"/>
      <c r="G254" s="302"/>
      <c r="H254" s="164"/>
      <c r="I254" s="164"/>
      <c r="J254" s="164"/>
      <c r="K254" s="164"/>
    </row>
    <row r="255" spans="1:11" x14ac:dyDescent="0.15">
      <c r="A255" s="90"/>
      <c r="B255" s="164"/>
      <c r="C255" s="164"/>
      <c r="D255" s="164"/>
      <c r="E255" s="164"/>
      <c r="F255" s="302"/>
      <c r="G255" s="302"/>
      <c r="H255" s="164"/>
      <c r="I255" s="164"/>
      <c r="J255" s="164"/>
      <c r="K255" s="164"/>
    </row>
    <row r="256" spans="1:11" x14ac:dyDescent="0.15">
      <c r="A256" s="90"/>
      <c r="B256" s="164"/>
      <c r="C256" s="164"/>
      <c r="D256" s="164"/>
      <c r="E256" s="164"/>
      <c r="F256" s="302"/>
      <c r="G256" s="302"/>
      <c r="H256" s="164"/>
      <c r="I256" s="164"/>
      <c r="J256" s="164"/>
      <c r="K256" s="164"/>
    </row>
    <row r="257" spans="1:11" x14ac:dyDescent="0.15">
      <c r="A257" s="90"/>
      <c r="B257" s="164"/>
      <c r="C257" s="164"/>
      <c r="D257" s="164"/>
      <c r="E257" s="164"/>
      <c r="F257" s="302"/>
      <c r="G257" s="302"/>
      <c r="H257" s="164"/>
      <c r="I257" s="164"/>
      <c r="J257" s="164"/>
      <c r="K257" s="164"/>
    </row>
    <row r="258" spans="1:11" x14ac:dyDescent="0.15">
      <c r="A258" s="90"/>
      <c r="B258" s="164"/>
      <c r="C258" s="164"/>
      <c r="D258" s="164"/>
      <c r="E258" s="164"/>
      <c r="F258" s="302"/>
      <c r="G258" s="302"/>
      <c r="H258" s="164"/>
      <c r="I258" s="164"/>
      <c r="J258" s="164"/>
      <c r="K258" s="164"/>
    </row>
    <row r="259" spans="1:11" x14ac:dyDescent="0.15">
      <c r="A259" s="90"/>
      <c r="B259" s="164"/>
      <c r="C259" s="164"/>
      <c r="D259" s="164"/>
      <c r="E259" s="164"/>
      <c r="F259" s="302"/>
      <c r="G259" s="302"/>
      <c r="H259" s="164"/>
      <c r="I259" s="164"/>
      <c r="J259" s="164"/>
      <c r="K259" s="164"/>
    </row>
    <row r="260" spans="1:11" x14ac:dyDescent="0.15">
      <c r="A260" s="90"/>
      <c r="B260" s="164"/>
      <c r="C260" s="164"/>
      <c r="D260" s="164"/>
      <c r="E260" s="164"/>
      <c r="F260" s="302"/>
      <c r="G260" s="302"/>
      <c r="H260" s="164"/>
      <c r="I260" s="164"/>
      <c r="J260" s="164"/>
      <c r="K260" s="164"/>
    </row>
    <row r="261" spans="1:11" x14ac:dyDescent="0.15">
      <c r="A261" s="90"/>
      <c r="B261" s="164"/>
      <c r="C261" s="164"/>
      <c r="D261" s="164"/>
      <c r="E261" s="164"/>
      <c r="F261" s="302"/>
      <c r="G261" s="302"/>
      <c r="H261" s="164"/>
      <c r="I261" s="164"/>
      <c r="J261" s="164"/>
      <c r="K261" s="164"/>
    </row>
    <row r="262" spans="1:11" x14ac:dyDescent="0.15">
      <c r="A262" s="90"/>
      <c r="B262" s="164"/>
      <c r="C262" s="164"/>
      <c r="D262" s="164"/>
      <c r="E262" s="164"/>
      <c r="F262" s="302"/>
      <c r="G262" s="302"/>
      <c r="H262" s="164"/>
      <c r="I262" s="164"/>
      <c r="J262" s="164"/>
      <c r="K262" s="164"/>
    </row>
    <row r="263" spans="1:11" x14ac:dyDescent="0.15">
      <c r="A263" s="90"/>
      <c r="B263" s="164"/>
      <c r="C263" s="164"/>
      <c r="D263" s="164"/>
      <c r="E263" s="164"/>
      <c r="F263" s="302"/>
      <c r="G263" s="302"/>
      <c r="H263" s="164"/>
      <c r="I263" s="164"/>
      <c r="J263" s="164"/>
      <c r="K263" s="164"/>
    </row>
    <row r="264" spans="1:11" x14ac:dyDescent="0.15">
      <c r="A264" s="90"/>
      <c r="B264" s="164"/>
      <c r="C264" s="164"/>
      <c r="D264" s="164"/>
      <c r="E264" s="164"/>
      <c r="F264" s="302"/>
      <c r="G264" s="302"/>
      <c r="H264" s="164"/>
      <c r="I264" s="164"/>
      <c r="J264" s="164"/>
      <c r="K264" s="164"/>
    </row>
    <row r="265" spans="1:11" x14ac:dyDescent="0.15">
      <c r="A265" s="90"/>
      <c r="B265" s="164"/>
      <c r="C265" s="164"/>
      <c r="D265" s="164"/>
      <c r="E265" s="164"/>
      <c r="F265" s="302"/>
      <c r="G265" s="302"/>
      <c r="H265" s="164"/>
      <c r="I265" s="164"/>
      <c r="J265" s="164"/>
      <c r="K265" s="164"/>
    </row>
    <row r="266" spans="1:11" x14ac:dyDescent="0.15">
      <c r="A266" s="90"/>
      <c r="B266" s="164"/>
      <c r="C266" s="164"/>
      <c r="D266" s="164"/>
      <c r="E266" s="164"/>
      <c r="F266" s="302"/>
      <c r="G266" s="302"/>
      <c r="H266" s="164"/>
      <c r="I266" s="164"/>
      <c r="J266" s="164"/>
      <c r="K266" s="164"/>
    </row>
    <row r="267" spans="1:11" x14ac:dyDescent="0.15">
      <c r="A267" s="90"/>
      <c r="B267" s="164"/>
      <c r="C267" s="164"/>
      <c r="D267" s="164"/>
      <c r="E267" s="164"/>
      <c r="F267" s="302"/>
      <c r="G267" s="302"/>
      <c r="H267" s="164"/>
      <c r="I267" s="164"/>
      <c r="J267" s="164"/>
      <c r="K267" s="164"/>
    </row>
    <row r="268" spans="1:11" x14ac:dyDescent="0.15">
      <c r="A268" s="90"/>
      <c r="B268" s="164"/>
      <c r="C268" s="164"/>
      <c r="D268" s="164"/>
      <c r="E268" s="164"/>
      <c r="F268" s="302"/>
      <c r="G268" s="302"/>
      <c r="H268" s="164"/>
      <c r="I268" s="164"/>
      <c r="J268" s="164"/>
      <c r="K268" s="164"/>
    </row>
    <row r="269" spans="1:11" x14ac:dyDescent="0.15">
      <c r="A269" s="90"/>
      <c r="B269" s="164"/>
      <c r="C269" s="164"/>
      <c r="D269" s="164"/>
      <c r="E269" s="164"/>
      <c r="F269" s="302"/>
      <c r="G269" s="302"/>
      <c r="H269" s="164"/>
      <c r="I269" s="164"/>
      <c r="J269" s="164"/>
      <c r="K269" s="164"/>
    </row>
    <row r="270" spans="1:11" x14ac:dyDescent="0.15">
      <c r="A270" s="90"/>
      <c r="B270" s="164"/>
      <c r="C270" s="164"/>
      <c r="D270" s="164"/>
      <c r="E270" s="164"/>
      <c r="F270" s="302"/>
      <c r="G270" s="302"/>
      <c r="H270" s="164"/>
      <c r="I270" s="164"/>
      <c r="J270" s="164"/>
      <c r="K270" s="164"/>
    </row>
    <row r="271" spans="1:11" x14ac:dyDescent="0.15">
      <c r="A271" s="90"/>
      <c r="B271" s="164"/>
      <c r="C271" s="164"/>
      <c r="D271" s="164"/>
      <c r="E271" s="164"/>
      <c r="F271" s="302"/>
      <c r="G271" s="302"/>
      <c r="H271" s="164"/>
      <c r="I271" s="164"/>
      <c r="J271" s="164"/>
      <c r="K271" s="164"/>
    </row>
    <row r="272" spans="1:11" x14ac:dyDescent="0.15">
      <c r="A272" s="90"/>
      <c r="B272" s="164"/>
      <c r="C272" s="164"/>
      <c r="D272" s="164"/>
      <c r="E272" s="164"/>
      <c r="F272" s="302"/>
      <c r="G272" s="302"/>
      <c r="H272" s="164"/>
      <c r="I272" s="164"/>
      <c r="J272" s="164"/>
      <c r="K272" s="164"/>
    </row>
    <row r="273" spans="1:11" x14ac:dyDescent="0.15">
      <c r="A273" s="90"/>
      <c r="B273" s="164"/>
      <c r="C273" s="164"/>
      <c r="D273" s="164"/>
      <c r="E273" s="164"/>
      <c r="F273" s="302"/>
      <c r="G273" s="302"/>
      <c r="H273" s="164"/>
      <c r="I273" s="164"/>
      <c r="J273" s="164"/>
      <c r="K273" s="164"/>
    </row>
    <row r="274" spans="1:11" x14ac:dyDescent="0.15">
      <c r="A274" s="90"/>
      <c r="B274" s="164"/>
      <c r="C274" s="164"/>
      <c r="D274" s="164"/>
      <c r="E274" s="164"/>
      <c r="F274" s="302"/>
      <c r="G274" s="302"/>
      <c r="H274" s="164"/>
      <c r="I274" s="164"/>
      <c r="J274" s="164"/>
      <c r="K274" s="164"/>
    </row>
    <row r="275" spans="1:11" x14ac:dyDescent="0.15">
      <c r="A275" s="90"/>
      <c r="B275" s="164"/>
      <c r="C275" s="164"/>
      <c r="D275" s="164"/>
      <c r="E275" s="164"/>
      <c r="F275" s="302"/>
      <c r="G275" s="302"/>
      <c r="H275" s="164"/>
      <c r="I275" s="164"/>
      <c r="J275" s="164"/>
      <c r="K275" s="164"/>
    </row>
    <row r="276" spans="1:11" x14ac:dyDescent="0.15">
      <c r="A276" s="90"/>
      <c r="B276" s="164"/>
      <c r="C276" s="164"/>
      <c r="D276" s="164"/>
      <c r="E276" s="164"/>
      <c r="F276" s="302"/>
      <c r="G276" s="302"/>
      <c r="H276" s="164"/>
      <c r="I276" s="164"/>
      <c r="J276" s="164"/>
      <c r="K276" s="164"/>
    </row>
    <row r="277" spans="1:11" x14ac:dyDescent="0.15">
      <c r="A277" s="90"/>
      <c r="B277" s="164"/>
      <c r="C277" s="164"/>
      <c r="D277" s="164"/>
      <c r="E277" s="164"/>
      <c r="F277" s="302"/>
      <c r="G277" s="302"/>
      <c r="H277" s="164"/>
      <c r="I277" s="164"/>
      <c r="J277" s="164"/>
      <c r="K277" s="164"/>
    </row>
    <row r="278" spans="1:11" x14ac:dyDescent="0.15">
      <c r="A278" s="90"/>
      <c r="B278" s="164"/>
      <c r="C278" s="164"/>
      <c r="D278" s="164"/>
      <c r="E278" s="164"/>
      <c r="F278" s="302"/>
      <c r="G278" s="302"/>
      <c r="H278" s="164"/>
      <c r="I278" s="164"/>
      <c r="J278" s="164"/>
      <c r="K278" s="164"/>
    </row>
    <row r="279" spans="1:11" x14ac:dyDescent="0.15">
      <c r="A279" s="90"/>
      <c r="B279" s="164"/>
      <c r="C279" s="164"/>
      <c r="D279" s="164"/>
      <c r="E279" s="164"/>
      <c r="F279" s="302"/>
      <c r="G279" s="302"/>
      <c r="H279" s="164"/>
      <c r="I279" s="164"/>
      <c r="J279" s="164"/>
      <c r="K279" s="164"/>
    </row>
    <row r="280" spans="1:11" x14ac:dyDescent="0.15">
      <c r="A280" s="90"/>
      <c r="B280" s="164"/>
      <c r="C280" s="164"/>
      <c r="D280" s="164"/>
      <c r="E280" s="164"/>
      <c r="F280" s="302"/>
      <c r="G280" s="302"/>
      <c r="H280" s="164"/>
      <c r="I280" s="164"/>
      <c r="J280" s="164"/>
      <c r="K280" s="164"/>
    </row>
    <row r="281" spans="1:11" x14ac:dyDescent="0.15">
      <c r="A281" s="90"/>
      <c r="B281" s="164"/>
      <c r="C281" s="164"/>
      <c r="D281" s="164"/>
      <c r="E281" s="164"/>
      <c r="F281" s="302"/>
      <c r="G281" s="302"/>
      <c r="H281" s="164"/>
      <c r="I281" s="164"/>
      <c r="J281" s="164"/>
      <c r="K281" s="164"/>
    </row>
    <row r="282" spans="1:11" x14ac:dyDescent="0.15">
      <c r="A282" s="90"/>
      <c r="B282" s="164"/>
      <c r="C282" s="164"/>
      <c r="D282" s="164"/>
      <c r="E282" s="164"/>
      <c r="F282" s="302"/>
      <c r="G282" s="302"/>
      <c r="H282" s="164"/>
      <c r="I282" s="164"/>
      <c r="J282" s="164"/>
      <c r="K282" s="164"/>
    </row>
    <row r="283" spans="1:11" x14ac:dyDescent="0.15">
      <c r="A283" s="90"/>
      <c r="B283" s="164"/>
      <c r="C283" s="164"/>
      <c r="D283" s="164"/>
      <c r="E283" s="164"/>
      <c r="F283" s="302"/>
      <c r="G283" s="302"/>
      <c r="H283" s="164"/>
      <c r="I283" s="164"/>
      <c r="J283" s="164"/>
      <c r="K283" s="164"/>
    </row>
    <row r="284" spans="1:11" x14ac:dyDescent="0.15">
      <c r="A284" s="90"/>
      <c r="B284" s="164"/>
      <c r="C284" s="164"/>
      <c r="D284" s="164"/>
      <c r="E284" s="164"/>
      <c r="F284" s="302"/>
      <c r="G284" s="302"/>
      <c r="H284" s="164"/>
      <c r="I284" s="164"/>
      <c r="J284" s="164"/>
      <c r="K284" s="164"/>
    </row>
    <row r="285" spans="1:11" x14ac:dyDescent="0.15">
      <c r="A285" s="90"/>
      <c r="B285" s="164"/>
      <c r="C285" s="164"/>
      <c r="D285" s="164"/>
      <c r="E285" s="164"/>
      <c r="F285" s="302"/>
      <c r="G285" s="302"/>
      <c r="H285" s="164"/>
      <c r="I285" s="164"/>
      <c r="J285" s="164"/>
      <c r="K285" s="164"/>
    </row>
    <row r="286" spans="1:11" x14ac:dyDescent="0.15">
      <c r="A286" s="90"/>
      <c r="B286" s="164"/>
      <c r="C286" s="164"/>
      <c r="D286" s="164"/>
      <c r="E286" s="164"/>
      <c r="F286" s="302"/>
      <c r="G286" s="302"/>
      <c r="H286" s="164"/>
      <c r="I286" s="164"/>
      <c r="J286" s="164"/>
      <c r="K286" s="164"/>
    </row>
    <row r="287" spans="1:11" x14ac:dyDescent="0.15">
      <c r="A287" s="90"/>
      <c r="B287" s="164"/>
      <c r="C287" s="164"/>
      <c r="D287" s="164"/>
      <c r="E287" s="164"/>
      <c r="F287" s="302"/>
      <c r="G287" s="302"/>
      <c r="H287" s="164"/>
      <c r="I287" s="164"/>
      <c r="J287" s="164"/>
      <c r="K287" s="164"/>
    </row>
    <row r="288" spans="1:11" x14ac:dyDescent="0.15">
      <c r="A288" s="90"/>
      <c r="B288" s="164"/>
      <c r="C288" s="164"/>
      <c r="D288" s="164"/>
      <c r="E288" s="164"/>
      <c r="F288" s="302"/>
      <c r="G288" s="302"/>
      <c r="H288" s="164"/>
      <c r="I288" s="164"/>
      <c r="J288" s="164"/>
      <c r="K288" s="164"/>
    </row>
    <row r="289" spans="1:11" x14ac:dyDescent="0.15">
      <c r="A289" s="90"/>
      <c r="B289" s="164"/>
      <c r="C289" s="164"/>
      <c r="D289" s="164"/>
      <c r="E289" s="164"/>
      <c r="F289" s="302"/>
      <c r="G289" s="302"/>
      <c r="H289" s="164"/>
      <c r="I289" s="164"/>
      <c r="J289" s="164"/>
      <c r="K289" s="164"/>
    </row>
    <row r="290" spans="1:11" x14ac:dyDescent="0.15">
      <c r="A290" s="90"/>
      <c r="B290" s="164"/>
      <c r="C290" s="164"/>
      <c r="D290" s="164"/>
      <c r="E290" s="164"/>
      <c r="F290" s="302"/>
      <c r="G290" s="302"/>
      <c r="H290" s="164"/>
      <c r="I290" s="164"/>
      <c r="J290" s="164"/>
      <c r="K290" s="164"/>
    </row>
    <row r="291" spans="1:11" x14ac:dyDescent="0.15">
      <c r="A291" s="90"/>
      <c r="B291" s="164"/>
      <c r="C291" s="164"/>
      <c r="D291" s="164"/>
      <c r="E291" s="164"/>
      <c r="F291" s="302"/>
      <c r="G291" s="302"/>
      <c r="H291" s="164"/>
      <c r="I291" s="164"/>
      <c r="J291" s="164"/>
      <c r="K291" s="164"/>
    </row>
    <row r="292" spans="1:11" x14ac:dyDescent="0.15">
      <c r="A292" s="90"/>
      <c r="B292" s="164"/>
      <c r="C292" s="164"/>
      <c r="D292" s="164"/>
      <c r="E292" s="164"/>
      <c r="F292" s="302"/>
      <c r="G292" s="302"/>
      <c r="H292" s="164"/>
      <c r="I292" s="164"/>
      <c r="J292" s="164"/>
      <c r="K292" s="164"/>
    </row>
    <row r="293" spans="1:11" x14ac:dyDescent="0.15">
      <c r="A293" s="90"/>
      <c r="B293" s="164"/>
      <c r="C293" s="164"/>
      <c r="D293" s="164"/>
      <c r="E293" s="164"/>
      <c r="F293" s="302"/>
      <c r="G293" s="302"/>
      <c r="H293" s="164"/>
      <c r="I293" s="164"/>
      <c r="J293" s="164"/>
      <c r="K293" s="164"/>
    </row>
    <row r="294" spans="1:11" x14ac:dyDescent="0.15">
      <c r="A294" s="90"/>
      <c r="B294" s="164"/>
      <c r="C294" s="164"/>
      <c r="D294" s="164"/>
      <c r="E294" s="164"/>
      <c r="F294" s="302"/>
      <c r="G294" s="302"/>
      <c r="H294" s="164"/>
      <c r="I294" s="164"/>
      <c r="J294" s="164"/>
      <c r="K294" s="164"/>
    </row>
    <row r="295" spans="1:11" x14ac:dyDescent="0.15">
      <c r="A295" s="90"/>
      <c r="B295" s="164"/>
      <c r="C295" s="164"/>
      <c r="D295" s="164"/>
      <c r="E295" s="164"/>
      <c r="F295" s="302"/>
      <c r="G295" s="302"/>
      <c r="H295" s="164"/>
      <c r="I295" s="164"/>
      <c r="J295" s="164"/>
      <c r="K295" s="164"/>
    </row>
    <row r="296" spans="1:11" x14ac:dyDescent="0.15">
      <c r="A296" s="90"/>
      <c r="B296" s="164"/>
      <c r="C296" s="164"/>
      <c r="D296" s="164"/>
      <c r="E296" s="164"/>
      <c r="F296" s="302"/>
      <c r="G296" s="302"/>
      <c r="H296" s="164"/>
      <c r="I296" s="164"/>
      <c r="J296" s="164"/>
      <c r="K296" s="164"/>
    </row>
    <row r="297" spans="1:11" x14ac:dyDescent="0.15">
      <c r="A297" s="90"/>
      <c r="B297" s="164"/>
      <c r="C297" s="164"/>
      <c r="D297" s="164"/>
      <c r="E297" s="164"/>
      <c r="F297" s="302"/>
      <c r="G297" s="302"/>
      <c r="H297" s="164"/>
      <c r="I297" s="164"/>
      <c r="J297" s="164"/>
      <c r="K297" s="164"/>
    </row>
    <row r="298" spans="1:11" x14ac:dyDescent="0.15">
      <c r="A298" s="90"/>
      <c r="B298" s="164"/>
      <c r="C298" s="164"/>
      <c r="D298" s="164"/>
      <c r="E298" s="164"/>
      <c r="F298" s="302"/>
      <c r="G298" s="302"/>
      <c r="H298" s="164"/>
      <c r="I298" s="164"/>
      <c r="J298" s="164"/>
      <c r="K298" s="164"/>
    </row>
    <row r="299" spans="1:11" x14ac:dyDescent="0.15">
      <c r="A299" s="90"/>
      <c r="B299" s="164"/>
      <c r="C299" s="164"/>
      <c r="D299" s="164"/>
      <c r="E299" s="164"/>
      <c r="F299" s="302"/>
      <c r="G299" s="302"/>
      <c r="H299" s="164"/>
      <c r="I299" s="164"/>
      <c r="J299" s="164"/>
      <c r="K299" s="164"/>
    </row>
    <row r="300" spans="1:11" x14ac:dyDescent="0.15">
      <c r="A300" s="90"/>
      <c r="B300" s="164"/>
      <c r="C300" s="164"/>
      <c r="D300" s="164"/>
      <c r="E300" s="164"/>
      <c r="F300" s="302"/>
      <c r="G300" s="302"/>
      <c r="H300" s="164"/>
      <c r="I300" s="164"/>
      <c r="J300" s="164"/>
      <c r="K300" s="164"/>
    </row>
    <row r="301" spans="1:11" x14ac:dyDescent="0.15">
      <c r="A301" s="90"/>
      <c r="B301" s="164"/>
      <c r="C301" s="164"/>
      <c r="D301" s="164"/>
      <c r="E301" s="164"/>
      <c r="F301" s="302"/>
      <c r="G301" s="302"/>
      <c r="H301" s="164"/>
      <c r="I301" s="164"/>
      <c r="J301" s="164"/>
      <c r="K301" s="164"/>
    </row>
    <row r="302" spans="1:11" x14ac:dyDescent="0.15">
      <c r="A302" s="90"/>
      <c r="B302" s="164"/>
      <c r="C302" s="164"/>
      <c r="D302" s="164"/>
      <c r="E302" s="164"/>
      <c r="F302" s="302"/>
      <c r="G302" s="302"/>
      <c r="H302" s="164"/>
      <c r="I302" s="164"/>
      <c r="J302" s="164"/>
      <c r="K302" s="164"/>
    </row>
    <row r="303" spans="1:11" x14ac:dyDescent="0.15">
      <c r="A303" s="90"/>
      <c r="B303" s="164"/>
      <c r="C303" s="164"/>
      <c r="D303" s="164"/>
      <c r="E303" s="164"/>
      <c r="F303" s="302"/>
      <c r="G303" s="302"/>
      <c r="H303" s="164"/>
      <c r="I303" s="164"/>
      <c r="J303" s="164"/>
      <c r="K303" s="164"/>
    </row>
    <row r="304" spans="1:11" x14ac:dyDescent="0.15">
      <c r="A304" s="90"/>
      <c r="B304" s="164"/>
      <c r="C304" s="164"/>
      <c r="D304" s="164"/>
      <c r="E304" s="164"/>
      <c r="F304" s="302"/>
      <c r="G304" s="302"/>
      <c r="H304" s="164"/>
      <c r="I304" s="164"/>
      <c r="J304" s="164"/>
      <c r="K304" s="164"/>
    </row>
    <row r="305" spans="1:11" x14ac:dyDescent="0.15">
      <c r="A305" s="90"/>
      <c r="B305" s="164"/>
      <c r="C305" s="164"/>
      <c r="D305" s="164"/>
      <c r="E305" s="164"/>
      <c r="F305" s="302"/>
      <c r="G305" s="302"/>
      <c r="H305" s="164"/>
      <c r="I305" s="164"/>
      <c r="J305" s="164"/>
      <c r="K305" s="164"/>
    </row>
    <row r="306" spans="1:11" x14ac:dyDescent="0.15">
      <c r="A306" s="90"/>
      <c r="B306" s="164"/>
      <c r="C306" s="164"/>
      <c r="D306" s="164"/>
      <c r="E306" s="164"/>
      <c r="F306" s="302"/>
      <c r="G306" s="302"/>
      <c r="H306" s="164"/>
      <c r="I306" s="164"/>
      <c r="J306" s="164"/>
      <c r="K306" s="164"/>
    </row>
    <row r="307" spans="1:11" x14ac:dyDescent="0.15">
      <c r="A307" s="90"/>
      <c r="B307" s="164"/>
      <c r="C307" s="164"/>
      <c r="D307" s="164"/>
      <c r="E307" s="164"/>
      <c r="F307" s="302"/>
      <c r="G307" s="302"/>
      <c r="H307" s="164"/>
      <c r="I307" s="164"/>
      <c r="J307" s="164"/>
      <c r="K307" s="164"/>
    </row>
    <row r="308" spans="1:11" x14ac:dyDescent="0.15">
      <c r="A308" s="90"/>
      <c r="B308" s="164"/>
      <c r="C308" s="164"/>
      <c r="D308" s="164"/>
      <c r="E308" s="164"/>
      <c r="F308" s="302"/>
      <c r="G308" s="302"/>
      <c r="H308" s="164"/>
      <c r="I308" s="164"/>
      <c r="J308" s="164"/>
      <c r="K308" s="164"/>
    </row>
    <row r="309" spans="1:11" x14ac:dyDescent="0.15">
      <c r="A309" s="90"/>
      <c r="B309" s="164"/>
      <c r="C309" s="164"/>
      <c r="D309" s="164"/>
      <c r="E309" s="164"/>
      <c r="F309" s="302"/>
      <c r="G309" s="302"/>
      <c r="H309" s="164"/>
      <c r="I309" s="164"/>
      <c r="J309" s="164"/>
      <c r="K309" s="164"/>
    </row>
    <row r="310" spans="1:11" x14ac:dyDescent="0.15">
      <c r="A310" s="90"/>
      <c r="B310" s="164"/>
      <c r="C310" s="164"/>
      <c r="D310" s="164"/>
      <c r="E310" s="164"/>
      <c r="F310" s="302"/>
      <c r="G310" s="302"/>
      <c r="H310" s="164"/>
      <c r="I310" s="164"/>
      <c r="J310" s="164"/>
      <c r="K310" s="164"/>
    </row>
    <row r="311" spans="1:11" x14ac:dyDescent="0.15">
      <c r="A311" s="90"/>
      <c r="B311" s="164"/>
      <c r="C311" s="164"/>
      <c r="D311" s="164"/>
      <c r="E311" s="164"/>
      <c r="F311" s="302"/>
      <c r="G311" s="302"/>
      <c r="H311" s="164"/>
      <c r="I311" s="164"/>
      <c r="J311" s="164"/>
      <c r="K311" s="164"/>
    </row>
    <row r="312" spans="1:11" x14ac:dyDescent="0.15">
      <c r="A312" s="90"/>
      <c r="B312" s="164"/>
      <c r="C312" s="164"/>
      <c r="D312" s="164"/>
      <c r="E312" s="164"/>
      <c r="F312" s="302"/>
      <c r="G312" s="302"/>
      <c r="H312" s="164"/>
      <c r="I312" s="164"/>
      <c r="J312" s="164"/>
      <c r="K312" s="164"/>
    </row>
    <row r="313" spans="1:11" x14ac:dyDescent="0.15">
      <c r="A313" s="90"/>
      <c r="B313" s="164"/>
      <c r="C313" s="164"/>
      <c r="D313" s="164"/>
      <c r="E313" s="164"/>
      <c r="F313" s="302"/>
      <c r="G313" s="302"/>
      <c r="H313" s="164"/>
      <c r="I313" s="164"/>
      <c r="J313" s="164"/>
      <c r="K313" s="164"/>
    </row>
    <row r="314" spans="1:11" x14ac:dyDescent="0.15">
      <c r="A314" s="90"/>
      <c r="B314" s="164"/>
      <c r="C314" s="164"/>
      <c r="D314" s="164"/>
      <c r="E314" s="164"/>
      <c r="F314" s="302"/>
      <c r="G314" s="302"/>
      <c r="H314" s="164"/>
      <c r="I314" s="164"/>
      <c r="J314" s="164"/>
      <c r="K314" s="164"/>
    </row>
    <row r="315" spans="1:11" x14ac:dyDescent="0.15">
      <c r="A315" s="90"/>
      <c r="B315" s="164"/>
      <c r="C315" s="164"/>
      <c r="D315" s="164"/>
      <c r="E315" s="164"/>
      <c r="F315" s="302"/>
      <c r="G315" s="302"/>
      <c r="H315" s="164"/>
      <c r="I315" s="164"/>
      <c r="J315" s="164"/>
      <c r="K315" s="164"/>
    </row>
    <row r="316" spans="1:11" x14ac:dyDescent="0.15">
      <c r="A316" s="90"/>
      <c r="B316" s="164"/>
      <c r="C316" s="164"/>
      <c r="D316" s="164"/>
      <c r="E316" s="164"/>
      <c r="F316" s="302"/>
      <c r="G316" s="302"/>
      <c r="H316" s="164"/>
      <c r="I316" s="164"/>
      <c r="J316" s="164"/>
      <c r="K316" s="164"/>
    </row>
    <row r="317" spans="1:11" x14ac:dyDescent="0.15">
      <c r="A317" s="90"/>
      <c r="B317" s="164"/>
      <c r="C317" s="164"/>
      <c r="D317" s="164"/>
      <c r="E317" s="164"/>
      <c r="F317" s="302"/>
      <c r="G317" s="302"/>
      <c r="H317" s="164"/>
      <c r="I317" s="164"/>
      <c r="J317" s="164"/>
      <c r="K317" s="164"/>
    </row>
    <row r="318" spans="1:11" x14ac:dyDescent="0.15">
      <c r="A318" s="90"/>
      <c r="B318" s="164"/>
      <c r="C318" s="164"/>
      <c r="D318" s="164"/>
      <c r="E318" s="164"/>
      <c r="F318" s="302"/>
      <c r="G318" s="302"/>
      <c r="H318" s="164"/>
      <c r="I318" s="164"/>
      <c r="J318" s="164"/>
      <c r="K318" s="164"/>
    </row>
    <row r="319" spans="1:11" x14ac:dyDescent="0.15">
      <c r="A319" s="90"/>
      <c r="B319" s="164"/>
      <c r="C319" s="164"/>
      <c r="D319" s="164"/>
      <c r="E319" s="164"/>
      <c r="F319" s="302"/>
      <c r="G319" s="302"/>
      <c r="H319" s="164"/>
      <c r="I319" s="164"/>
      <c r="J319" s="164"/>
      <c r="K319" s="164"/>
    </row>
    <row r="320" spans="1:11" x14ac:dyDescent="0.15">
      <c r="A320" s="90"/>
      <c r="B320" s="164"/>
      <c r="C320" s="164"/>
      <c r="D320" s="164"/>
      <c r="E320" s="164"/>
      <c r="F320" s="302"/>
      <c r="G320" s="302"/>
      <c r="H320" s="164"/>
      <c r="I320" s="164"/>
      <c r="J320" s="164"/>
      <c r="K320" s="164"/>
    </row>
    <row r="321" spans="1:11" x14ac:dyDescent="0.15">
      <c r="A321" s="90"/>
      <c r="B321" s="164"/>
      <c r="C321" s="164"/>
      <c r="D321" s="164"/>
      <c r="E321" s="164"/>
      <c r="F321" s="302"/>
      <c r="G321" s="302"/>
      <c r="H321" s="164"/>
      <c r="I321" s="164"/>
      <c r="J321" s="164"/>
      <c r="K321" s="164"/>
    </row>
    <row r="322" spans="1:11" x14ac:dyDescent="0.15">
      <c r="A322" s="90"/>
      <c r="B322" s="164"/>
      <c r="C322" s="164"/>
      <c r="D322" s="164"/>
      <c r="E322" s="164"/>
      <c r="F322" s="302"/>
      <c r="G322" s="302"/>
      <c r="H322" s="164"/>
      <c r="I322" s="164"/>
      <c r="J322" s="164"/>
      <c r="K322" s="164"/>
    </row>
    <row r="323" spans="1:11" x14ac:dyDescent="0.15">
      <c r="A323" s="90"/>
      <c r="B323" s="164"/>
      <c r="C323" s="164"/>
      <c r="D323" s="164"/>
      <c r="E323" s="164"/>
      <c r="F323" s="302"/>
      <c r="G323" s="302"/>
      <c r="H323" s="164"/>
      <c r="I323" s="164"/>
      <c r="J323" s="164"/>
      <c r="K323" s="164"/>
    </row>
    <row r="324" spans="1:11" x14ac:dyDescent="0.15">
      <c r="A324" s="90"/>
      <c r="B324" s="164"/>
      <c r="C324" s="164"/>
      <c r="D324" s="164"/>
      <c r="E324" s="164"/>
      <c r="F324" s="302"/>
      <c r="G324" s="302"/>
      <c r="H324" s="164"/>
      <c r="I324" s="164"/>
      <c r="J324" s="164"/>
      <c r="K324" s="164"/>
    </row>
    <row r="325" spans="1:11" x14ac:dyDescent="0.15">
      <c r="A325" s="90"/>
      <c r="B325" s="164"/>
      <c r="C325" s="164"/>
      <c r="D325" s="164"/>
      <c r="E325" s="164"/>
      <c r="F325" s="302"/>
      <c r="G325" s="302"/>
      <c r="H325" s="164"/>
      <c r="I325" s="164"/>
      <c r="J325" s="164"/>
      <c r="K325" s="164"/>
    </row>
    <row r="326" spans="1:11" x14ac:dyDescent="0.15">
      <c r="A326" s="90"/>
      <c r="B326" s="164"/>
      <c r="C326" s="164"/>
      <c r="D326" s="164"/>
      <c r="E326" s="164"/>
      <c r="F326" s="302"/>
      <c r="G326" s="302"/>
      <c r="H326" s="164"/>
      <c r="I326" s="164"/>
      <c r="J326" s="164"/>
      <c r="K326" s="164"/>
    </row>
    <row r="327" spans="1:11" x14ac:dyDescent="0.15">
      <c r="A327" s="90"/>
      <c r="B327" s="164"/>
      <c r="C327" s="164"/>
      <c r="D327" s="164"/>
      <c r="E327" s="164"/>
      <c r="F327" s="302"/>
      <c r="G327" s="302"/>
      <c r="H327" s="164"/>
      <c r="I327" s="164"/>
      <c r="J327" s="164"/>
      <c r="K327" s="164"/>
    </row>
    <row r="328" spans="1:11" x14ac:dyDescent="0.15">
      <c r="A328" s="90"/>
      <c r="B328" s="164"/>
      <c r="C328" s="164"/>
      <c r="D328" s="164"/>
      <c r="E328" s="164"/>
      <c r="F328" s="302"/>
      <c r="G328" s="302"/>
      <c r="H328" s="164"/>
      <c r="I328" s="164"/>
      <c r="J328" s="164"/>
      <c r="K328" s="164"/>
    </row>
    <row r="329" spans="1:11" x14ac:dyDescent="0.15">
      <c r="A329" s="90"/>
      <c r="B329" s="164"/>
      <c r="C329" s="164"/>
      <c r="D329" s="164"/>
      <c r="E329" s="164"/>
      <c r="F329" s="302"/>
      <c r="G329" s="302"/>
      <c r="H329" s="164"/>
      <c r="I329" s="164"/>
      <c r="J329" s="164"/>
      <c r="K329" s="164"/>
    </row>
    <row r="330" spans="1:11" x14ac:dyDescent="0.15">
      <c r="A330" s="90"/>
      <c r="B330" s="164"/>
      <c r="C330" s="164"/>
      <c r="D330" s="164"/>
      <c r="E330" s="164"/>
      <c r="F330" s="302"/>
      <c r="G330" s="302"/>
      <c r="H330" s="164"/>
      <c r="I330" s="164"/>
      <c r="J330" s="164"/>
      <c r="K330" s="164"/>
    </row>
    <row r="331" spans="1:11" x14ac:dyDescent="0.15">
      <c r="A331" s="90"/>
      <c r="B331" s="164"/>
      <c r="C331" s="164"/>
      <c r="D331" s="164"/>
      <c r="E331" s="164"/>
      <c r="F331" s="302"/>
      <c r="G331" s="302"/>
      <c r="H331" s="164"/>
      <c r="I331" s="164"/>
      <c r="J331" s="164"/>
      <c r="K331" s="164"/>
    </row>
    <row r="332" spans="1:11" x14ac:dyDescent="0.15">
      <c r="A332" s="90"/>
      <c r="B332" s="164"/>
      <c r="C332" s="164"/>
      <c r="D332" s="164"/>
      <c r="E332" s="164"/>
      <c r="F332" s="302"/>
      <c r="G332" s="302"/>
      <c r="H332" s="164"/>
      <c r="I332" s="164"/>
      <c r="J332" s="164"/>
      <c r="K332" s="164"/>
    </row>
    <row r="333" spans="1:11" x14ac:dyDescent="0.15">
      <c r="A333" s="90"/>
      <c r="B333" s="164"/>
      <c r="C333" s="164"/>
      <c r="D333" s="164"/>
      <c r="E333" s="164"/>
      <c r="F333" s="302"/>
      <c r="G333" s="302"/>
      <c r="H333" s="164"/>
      <c r="I333" s="164"/>
      <c r="J333" s="164"/>
      <c r="K333" s="164"/>
    </row>
    <row r="334" spans="1:11" x14ac:dyDescent="0.15">
      <c r="A334" s="90"/>
      <c r="B334" s="164"/>
      <c r="C334" s="164"/>
      <c r="D334" s="164"/>
      <c r="E334" s="164"/>
      <c r="F334" s="302"/>
      <c r="G334" s="302"/>
      <c r="H334" s="164"/>
      <c r="I334" s="164"/>
      <c r="J334" s="164"/>
      <c r="K334" s="164"/>
    </row>
    <row r="335" spans="1:11" x14ac:dyDescent="0.15">
      <c r="A335" s="90"/>
      <c r="B335" s="164"/>
      <c r="C335" s="164"/>
      <c r="D335" s="164"/>
      <c r="E335" s="164"/>
      <c r="F335" s="302"/>
      <c r="G335" s="302"/>
      <c r="H335" s="164"/>
      <c r="I335" s="164"/>
      <c r="J335" s="164"/>
      <c r="K335" s="164"/>
    </row>
    <row r="336" spans="1:11" x14ac:dyDescent="0.15">
      <c r="A336" s="90"/>
      <c r="B336" s="164"/>
      <c r="C336" s="164"/>
      <c r="D336" s="164"/>
      <c r="E336" s="164"/>
      <c r="F336" s="302"/>
      <c r="G336" s="302"/>
      <c r="H336" s="164"/>
      <c r="I336" s="164"/>
      <c r="J336" s="164"/>
      <c r="K336" s="164"/>
    </row>
    <row r="337" spans="1:11" x14ac:dyDescent="0.15">
      <c r="A337" s="90"/>
      <c r="B337" s="164"/>
      <c r="C337" s="164"/>
      <c r="D337" s="164"/>
      <c r="E337" s="164"/>
      <c r="F337" s="302"/>
      <c r="G337" s="302"/>
      <c r="H337" s="164"/>
      <c r="I337" s="164"/>
      <c r="J337" s="164"/>
      <c r="K337" s="164"/>
    </row>
    <row r="338" spans="1:11" x14ac:dyDescent="0.15">
      <c r="A338" s="90"/>
      <c r="B338" s="164"/>
      <c r="C338" s="164"/>
      <c r="D338" s="164"/>
      <c r="E338" s="164"/>
      <c r="F338" s="302"/>
      <c r="G338" s="302"/>
      <c r="H338" s="164"/>
      <c r="I338" s="164"/>
      <c r="J338" s="164"/>
      <c r="K338" s="164"/>
    </row>
    <row r="339" spans="1:11" x14ac:dyDescent="0.15">
      <c r="A339" s="90"/>
      <c r="B339" s="164"/>
      <c r="C339" s="164"/>
      <c r="D339" s="164"/>
      <c r="E339" s="164"/>
      <c r="F339" s="302"/>
      <c r="G339" s="302"/>
      <c r="H339" s="164"/>
      <c r="I339" s="164"/>
      <c r="J339" s="164"/>
      <c r="K339" s="164"/>
    </row>
    <row r="340" spans="1:11" x14ac:dyDescent="0.15">
      <c r="A340" s="90"/>
      <c r="B340" s="164"/>
      <c r="C340" s="164"/>
      <c r="D340" s="164"/>
      <c r="E340" s="164"/>
      <c r="F340" s="302"/>
      <c r="G340" s="302"/>
      <c r="H340" s="164"/>
      <c r="I340" s="164"/>
      <c r="J340" s="164"/>
      <c r="K340" s="164"/>
    </row>
    <row r="341" spans="1:11" x14ac:dyDescent="0.15">
      <c r="A341" s="90"/>
      <c r="B341" s="164"/>
      <c r="C341" s="164"/>
      <c r="D341" s="164"/>
      <c r="E341" s="164"/>
      <c r="F341" s="302"/>
      <c r="G341" s="302"/>
      <c r="H341" s="164"/>
      <c r="I341" s="164"/>
      <c r="J341" s="164"/>
      <c r="K341" s="164"/>
    </row>
    <row r="342" spans="1:11" x14ac:dyDescent="0.15">
      <c r="A342" s="90"/>
      <c r="B342" s="164"/>
      <c r="C342" s="164"/>
      <c r="D342" s="164"/>
      <c r="E342" s="164"/>
      <c r="F342" s="302"/>
      <c r="G342" s="302"/>
      <c r="H342" s="164"/>
      <c r="I342" s="164"/>
      <c r="J342" s="164"/>
      <c r="K342" s="164"/>
    </row>
    <row r="343" spans="1:11" x14ac:dyDescent="0.15">
      <c r="A343" s="90"/>
      <c r="B343" s="164"/>
      <c r="C343" s="164"/>
      <c r="D343" s="164"/>
      <c r="E343" s="164"/>
      <c r="F343" s="302"/>
      <c r="G343" s="302"/>
      <c r="H343" s="164"/>
      <c r="I343" s="164"/>
      <c r="J343" s="164"/>
      <c r="K343" s="164"/>
    </row>
    <row r="344" spans="1:11" x14ac:dyDescent="0.15">
      <c r="A344" s="90"/>
      <c r="B344" s="164"/>
      <c r="C344" s="164"/>
      <c r="D344" s="164"/>
      <c r="E344" s="164"/>
      <c r="F344" s="302"/>
      <c r="G344" s="302"/>
      <c r="H344" s="164"/>
      <c r="I344" s="164"/>
      <c r="J344" s="164"/>
      <c r="K344" s="164"/>
    </row>
    <row r="345" spans="1:11" x14ac:dyDescent="0.15">
      <c r="A345" s="90"/>
      <c r="B345" s="164"/>
      <c r="C345" s="164"/>
      <c r="D345" s="164"/>
      <c r="E345" s="164"/>
      <c r="F345" s="302"/>
      <c r="G345" s="302"/>
      <c r="H345" s="164"/>
      <c r="I345" s="164"/>
      <c r="J345" s="164"/>
      <c r="K345" s="164"/>
    </row>
    <row r="346" spans="1:11" x14ac:dyDescent="0.15">
      <c r="A346" s="90"/>
      <c r="B346" s="164"/>
      <c r="C346" s="164"/>
      <c r="D346" s="164"/>
      <c r="E346" s="164"/>
      <c r="F346" s="302"/>
      <c r="G346" s="302"/>
      <c r="H346" s="164"/>
      <c r="I346" s="164"/>
      <c r="J346" s="164"/>
      <c r="K346" s="164"/>
    </row>
    <row r="347" spans="1:11" x14ac:dyDescent="0.15">
      <c r="A347" s="90"/>
      <c r="B347" s="164"/>
      <c r="C347" s="164"/>
      <c r="D347" s="164"/>
      <c r="E347" s="164"/>
      <c r="F347" s="302"/>
      <c r="G347" s="302"/>
      <c r="H347" s="164"/>
      <c r="I347" s="164"/>
      <c r="J347" s="164"/>
      <c r="K347" s="164"/>
    </row>
    <row r="348" spans="1:11" x14ac:dyDescent="0.15">
      <c r="A348" s="90"/>
      <c r="B348" s="164"/>
      <c r="C348" s="164"/>
      <c r="D348" s="164"/>
      <c r="E348" s="164"/>
      <c r="F348" s="302"/>
      <c r="G348" s="302"/>
      <c r="H348" s="164"/>
      <c r="I348" s="164"/>
      <c r="J348" s="164"/>
      <c r="K348" s="164"/>
    </row>
    <row r="349" spans="1:11" x14ac:dyDescent="0.15">
      <c r="A349" s="90"/>
      <c r="B349" s="164"/>
      <c r="C349" s="164"/>
      <c r="D349" s="164"/>
      <c r="E349" s="164"/>
      <c r="F349" s="302"/>
      <c r="G349" s="302"/>
      <c r="H349" s="164"/>
      <c r="I349" s="164"/>
      <c r="J349" s="164"/>
      <c r="K349" s="164"/>
    </row>
    <row r="350" spans="1:11" x14ac:dyDescent="0.15">
      <c r="A350" s="90"/>
      <c r="B350" s="164"/>
      <c r="C350" s="164"/>
      <c r="D350" s="164"/>
      <c r="E350" s="164"/>
      <c r="F350" s="302"/>
      <c r="G350" s="302"/>
      <c r="H350" s="164"/>
      <c r="I350" s="164"/>
      <c r="J350" s="164"/>
      <c r="K350" s="164"/>
    </row>
    <row r="351" spans="1:11" x14ac:dyDescent="0.15">
      <c r="A351" s="90"/>
      <c r="B351" s="164"/>
      <c r="C351" s="164"/>
      <c r="D351" s="164"/>
      <c r="E351" s="164"/>
      <c r="F351" s="302"/>
      <c r="G351" s="302"/>
      <c r="H351" s="164"/>
      <c r="I351" s="164"/>
      <c r="J351" s="164"/>
      <c r="K351" s="164"/>
    </row>
    <row r="352" spans="1:11" x14ac:dyDescent="0.15">
      <c r="A352" s="90"/>
      <c r="B352" s="164"/>
      <c r="C352" s="164"/>
      <c r="D352" s="164"/>
      <c r="E352" s="164"/>
      <c r="F352" s="302"/>
      <c r="G352" s="302"/>
      <c r="H352" s="164"/>
      <c r="I352" s="164"/>
      <c r="J352" s="164"/>
      <c r="K352" s="164"/>
    </row>
    <row r="353" spans="1:11" x14ac:dyDescent="0.15">
      <c r="A353" s="90"/>
      <c r="B353" s="164"/>
      <c r="C353" s="164"/>
      <c r="D353" s="164"/>
      <c r="E353" s="164"/>
      <c r="F353" s="302"/>
      <c r="G353" s="302"/>
      <c r="H353" s="164"/>
      <c r="I353" s="164"/>
      <c r="J353" s="164"/>
      <c r="K353" s="164"/>
    </row>
    <row r="354" spans="1:11" x14ac:dyDescent="0.15">
      <c r="A354" s="90"/>
      <c r="B354" s="164"/>
      <c r="C354" s="164"/>
      <c r="D354" s="164"/>
      <c r="E354" s="164"/>
      <c r="F354" s="302"/>
      <c r="G354" s="302"/>
      <c r="H354" s="164"/>
      <c r="I354" s="164"/>
      <c r="J354" s="164"/>
      <c r="K354" s="164"/>
    </row>
    <row r="355" spans="1:11" x14ac:dyDescent="0.15">
      <c r="A355" s="90"/>
      <c r="B355" s="164"/>
      <c r="C355" s="164"/>
      <c r="D355" s="164"/>
      <c r="E355" s="164"/>
      <c r="F355" s="302"/>
      <c r="G355" s="302"/>
      <c r="H355" s="164"/>
      <c r="I355" s="164"/>
      <c r="J355" s="164"/>
      <c r="K355" s="164"/>
    </row>
    <row r="356" spans="1:11" x14ac:dyDescent="0.15">
      <c r="A356" s="90"/>
      <c r="B356" s="164"/>
      <c r="C356" s="164"/>
      <c r="D356" s="164"/>
      <c r="E356" s="164"/>
      <c r="F356" s="302"/>
      <c r="G356" s="302"/>
      <c r="H356" s="164"/>
      <c r="I356" s="164"/>
      <c r="J356" s="164"/>
      <c r="K356" s="164"/>
    </row>
    <row r="357" spans="1:11" x14ac:dyDescent="0.15">
      <c r="A357" s="90"/>
      <c r="B357" s="164"/>
      <c r="C357" s="164"/>
      <c r="D357" s="164"/>
      <c r="E357" s="164"/>
      <c r="F357" s="302"/>
      <c r="G357" s="302"/>
      <c r="H357" s="164"/>
      <c r="I357" s="164"/>
      <c r="J357" s="164"/>
      <c r="K357" s="164"/>
    </row>
    <row r="358" spans="1:11" x14ac:dyDescent="0.15">
      <c r="A358" s="90"/>
      <c r="B358" s="164"/>
      <c r="C358" s="164"/>
      <c r="D358" s="164"/>
      <c r="E358" s="164"/>
      <c r="F358" s="302"/>
      <c r="G358" s="302"/>
      <c r="H358" s="164"/>
      <c r="I358" s="164"/>
      <c r="J358" s="164"/>
      <c r="K358" s="164"/>
    </row>
    <row r="359" spans="1:11" x14ac:dyDescent="0.15">
      <c r="A359" s="90"/>
      <c r="B359" s="164"/>
      <c r="C359" s="164"/>
      <c r="D359" s="164"/>
      <c r="E359" s="164"/>
      <c r="F359" s="302"/>
      <c r="G359" s="302"/>
      <c r="H359" s="164"/>
      <c r="I359" s="164"/>
      <c r="J359" s="164"/>
      <c r="K359" s="164"/>
    </row>
    <row r="360" spans="1:11" x14ac:dyDescent="0.15">
      <c r="A360" s="90"/>
      <c r="B360" s="164"/>
      <c r="C360" s="164"/>
      <c r="D360" s="164"/>
      <c r="E360" s="164"/>
      <c r="F360" s="302"/>
      <c r="G360" s="302"/>
      <c r="H360" s="164"/>
      <c r="I360" s="164"/>
      <c r="J360" s="164"/>
      <c r="K360" s="164"/>
    </row>
    <row r="361" spans="1:11" x14ac:dyDescent="0.15">
      <c r="A361" s="90"/>
      <c r="B361" s="164"/>
      <c r="C361" s="164"/>
      <c r="D361" s="164"/>
      <c r="E361" s="164"/>
      <c r="F361" s="302"/>
      <c r="G361" s="302"/>
      <c r="H361" s="164"/>
      <c r="I361" s="164"/>
      <c r="J361" s="164"/>
      <c r="K361" s="164"/>
    </row>
    <row r="362" spans="1:11" x14ac:dyDescent="0.15">
      <c r="A362" s="90"/>
      <c r="B362" s="164"/>
      <c r="C362" s="164"/>
      <c r="D362" s="164"/>
      <c r="E362" s="164"/>
      <c r="F362" s="302"/>
      <c r="G362" s="302"/>
      <c r="H362" s="164"/>
      <c r="I362" s="164"/>
      <c r="J362" s="164"/>
      <c r="K362" s="164"/>
    </row>
    <row r="363" spans="1:11" x14ac:dyDescent="0.15">
      <c r="A363" s="90"/>
      <c r="B363" s="164"/>
      <c r="C363" s="164"/>
      <c r="D363" s="164"/>
      <c r="E363" s="164"/>
      <c r="F363" s="302"/>
      <c r="G363" s="302"/>
      <c r="H363" s="164"/>
      <c r="I363" s="164"/>
      <c r="J363" s="164"/>
      <c r="K363" s="164"/>
    </row>
    <row r="364" spans="1:11" x14ac:dyDescent="0.15">
      <c r="A364" s="90"/>
      <c r="B364" s="164"/>
      <c r="C364" s="164"/>
      <c r="D364" s="164"/>
      <c r="E364" s="164"/>
      <c r="F364" s="302"/>
      <c r="G364" s="302"/>
      <c r="H364" s="164"/>
      <c r="I364" s="164"/>
      <c r="J364" s="164"/>
      <c r="K364" s="164"/>
    </row>
    <row r="365" spans="1:11" x14ac:dyDescent="0.15">
      <c r="A365" s="90"/>
      <c r="B365" s="164"/>
      <c r="C365" s="164"/>
      <c r="D365" s="164"/>
      <c r="E365" s="164"/>
      <c r="F365" s="302"/>
      <c r="G365" s="302"/>
      <c r="H365" s="164"/>
      <c r="I365" s="164"/>
      <c r="J365" s="164"/>
      <c r="K365" s="164"/>
    </row>
    <row r="366" spans="1:11" x14ac:dyDescent="0.15">
      <c r="A366" s="90"/>
      <c r="B366" s="164"/>
      <c r="C366" s="164"/>
      <c r="D366" s="164"/>
      <c r="E366" s="164"/>
      <c r="F366" s="302"/>
      <c r="G366" s="302"/>
      <c r="H366" s="164"/>
      <c r="I366" s="164"/>
      <c r="J366" s="164"/>
      <c r="K366" s="164"/>
    </row>
    <row r="367" spans="1:11" x14ac:dyDescent="0.15">
      <c r="A367" s="90"/>
      <c r="B367" s="164"/>
      <c r="C367" s="164"/>
      <c r="D367" s="164"/>
      <c r="E367" s="164"/>
      <c r="F367" s="302"/>
      <c r="G367" s="302"/>
      <c r="H367" s="164"/>
      <c r="I367" s="164"/>
      <c r="J367" s="164"/>
      <c r="K367" s="164"/>
    </row>
    <row r="368" spans="1:11" x14ac:dyDescent="0.15">
      <c r="A368" s="90"/>
      <c r="B368" s="164"/>
      <c r="C368" s="164"/>
      <c r="D368" s="164"/>
      <c r="E368" s="164"/>
      <c r="F368" s="302"/>
      <c r="G368" s="302"/>
      <c r="H368" s="164"/>
      <c r="I368" s="164"/>
      <c r="J368" s="164"/>
      <c r="K368" s="164"/>
    </row>
    <row r="369" spans="1:11" x14ac:dyDescent="0.15">
      <c r="A369" s="90"/>
      <c r="B369" s="164"/>
      <c r="C369" s="164"/>
      <c r="D369" s="164"/>
      <c r="E369" s="164"/>
      <c r="F369" s="302"/>
      <c r="G369" s="302"/>
      <c r="H369" s="164"/>
      <c r="I369" s="164"/>
      <c r="J369" s="164"/>
      <c r="K369" s="164"/>
    </row>
    <row r="370" spans="1:11" x14ac:dyDescent="0.15">
      <c r="A370" s="90"/>
      <c r="B370" s="164"/>
      <c r="C370" s="164"/>
      <c r="D370" s="164"/>
      <c r="E370" s="164"/>
      <c r="F370" s="302"/>
      <c r="G370" s="302"/>
      <c r="H370" s="164"/>
      <c r="I370" s="164"/>
      <c r="J370" s="164"/>
      <c r="K370" s="164"/>
    </row>
    <row r="371" spans="1:11" x14ac:dyDescent="0.15">
      <c r="A371" s="90"/>
      <c r="B371" s="164"/>
      <c r="C371" s="164"/>
      <c r="D371" s="164"/>
      <c r="E371" s="164"/>
      <c r="F371" s="302"/>
      <c r="G371" s="302"/>
      <c r="H371" s="164"/>
      <c r="I371" s="164"/>
      <c r="J371" s="164"/>
      <c r="K371" s="164"/>
    </row>
    <row r="372" spans="1:11" x14ac:dyDescent="0.15">
      <c r="A372" s="90"/>
      <c r="B372" s="164"/>
      <c r="C372" s="164"/>
      <c r="D372" s="164"/>
      <c r="E372" s="164"/>
      <c r="F372" s="302"/>
      <c r="G372" s="302"/>
      <c r="H372" s="164"/>
      <c r="I372" s="164"/>
      <c r="J372" s="164"/>
      <c r="K372" s="164"/>
    </row>
    <row r="373" spans="1:11" x14ac:dyDescent="0.15">
      <c r="A373" s="90"/>
      <c r="B373" s="164"/>
      <c r="C373" s="164"/>
      <c r="D373" s="164"/>
      <c r="E373" s="164"/>
      <c r="F373" s="302"/>
      <c r="G373" s="302"/>
      <c r="H373" s="164"/>
      <c r="I373" s="164"/>
      <c r="J373" s="164"/>
      <c r="K373" s="164"/>
    </row>
    <row r="374" spans="1:11" x14ac:dyDescent="0.15">
      <c r="A374" s="90"/>
      <c r="B374" s="164"/>
      <c r="C374" s="164"/>
      <c r="D374" s="164"/>
      <c r="E374" s="164"/>
      <c r="F374" s="302"/>
      <c r="G374" s="302"/>
      <c r="H374" s="164"/>
      <c r="I374" s="164"/>
      <c r="J374" s="164"/>
      <c r="K374" s="164"/>
    </row>
    <row r="375" spans="1:11" x14ac:dyDescent="0.15">
      <c r="A375" s="90"/>
      <c r="B375" s="164"/>
      <c r="C375" s="164"/>
      <c r="D375" s="164"/>
      <c r="E375" s="164"/>
      <c r="F375" s="302"/>
      <c r="G375" s="302"/>
      <c r="H375" s="164"/>
      <c r="I375" s="164"/>
      <c r="J375" s="164"/>
      <c r="K375" s="164"/>
    </row>
    <row r="376" spans="1:11" x14ac:dyDescent="0.15">
      <c r="A376" s="90"/>
      <c r="B376" s="164"/>
      <c r="C376" s="164"/>
      <c r="D376" s="164"/>
      <c r="E376" s="164"/>
      <c r="F376" s="302"/>
      <c r="G376" s="302"/>
      <c r="H376" s="164"/>
      <c r="I376" s="164"/>
      <c r="J376" s="164"/>
      <c r="K376" s="164"/>
    </row>
    <row r="377" spans="1:11" x14ac:dyDescent="0.15">
      <c r="A377" s="90"/>
      <c r="B377" s="164"/>
      <c r="C377" s="164"/>
      <c r="D377" s="164"/>
      <c r="E377" s="164"/>
      <c r="F377" s="302"/>
      <c r="G377" s="302"/>
      <c r="H377" s="164"/>
      <c r="I377" s="164"/>
      <c r="J377" s="164"/>
      <c r="K377" s="164"/>
    </row>
    <row r="378" spans="1:11" x14ac:dyDescent="0.15">
      <c r="A378" s="90"/>
      <c r="B378" s="164"/>
      <c r="C378" s="164"/>
      <c r="D378" s="164"/>
      <c r="E378" s="164"/>
      <c r="F378" s="302"/>
      <c r="G378" s="302"/>
      <c r="H378" s="164"/>
      <c r="I378" s="164"/>
      <c r="J378" s="164"/>
      <c r="K378" s="164"/>
    </row>
    <row r="379" spans="1:11" x14ac:dyDescent="0.15">
      <c r="A379" s="90"/>
      <c r="B379" s="164"/>
      <c r="C379" s="164"/>
      <c r="D379" s="164"/>
      <c r="E379" s="164"/>
      <c r="F379" s="302"/>
      <c r="G379" s="302"/>
      <c r="H379" s="164"/>
      <c r="I379" s="164"/>
      <c r="J379" s="164"/>
      <c r="K379" s="164"/>
    </row>
    <row r="380" spans="1:11" x14ac:dyDescent="0.15">
      <c r="A380" s="90"/>
      <c r="B380" s="164"/>
      <c r="C380" s="164"/>
      <c r="D380" s="164"/>
      <c r="E380" s="164"/>
      <c r="F380" s="302"/>
      <c r="G380" s="302"/>
      <c r="H380" s="164"/>
      <c r="I380" s="164"/>
      <c r="J380" s="164"/>
      <c r="K380" s="164"/>
    </row>
    <row r="381" spans="1:11" x14ac:dyDescent="0.15">
      <c r="A381" s="90"/>
      <c r="B381" s="164"/>
      <c r="C381" s="164"/>
      <c r="D381" s="164"/>
      <c r="E381" s="164"/>
      <c r="F381" s="302"/>
      <c r="G381" s="302"/>
      <c r="H381" s="164"/>
      <c r="I381" s="164"/>
      <c r="J381" s="164"/>
      <c r="K381" s="164"/>
    </row>
    <row r="382" spans="1:11" x14ac:dyDescent="0.15">
      <c r="A382" s="90"/>
      <c r="B382" s="164"/>
      <c r="C382" s="164"/>
      <c r="D382" s="164"/>
      <c r="E382" s="164"/>
      <c r="F382" s="302"/>
      <c r="G382" s="302"/>
      <c r="H382" s="164"/>
      <c r="I382" s="164"/>
      <c r="J382" s="164"/>
      <c r="K382" s="164"/>
    </row>
    <row r="383" spans="1:11" x14ac:dyDescent="0.15">
      <c r="A383" s="90"/>
      <c r="B383" s="164"/>
      <c r="C383" s="164"/>
      <c r="D383" s="164"/>
      <c r="E383" s="164"/>
      <c r="F383" s="302"/>
      <c r="G383" s="302"/>
      <c r="H383" s="164"/>
      <c r="I383" s="164"/>
      <c r="J383" s="164"/>
      <c r="K383" s="164"/>
    </row>
    <row r="384" spans="1:11" x14ac:dyDescent="0.15">
      <c r="A384" s="90"/>
      <c r="B384" s="164"/>
      <c r="C384" s="164"/>
      <c r="D384" s="164"/>
      <c r="E384" s="164"/>
      <c r="F384" s="302"/>
      <c r="G384" s="302"/>
      <c r="H384" s="164"/>
      <c r="I384" s="164"/>
      <c r="J384" s="164"/>
      <c r="K384" s="164"/>
    </row>
    <row r="385" spans="1:11" x14ac:dyDescent="0.15">
      <c r="A385" s="90"/>
      <c r="B385" s="164"/>
      <c r="C385" s="164"/>
      <c r="D385" s="164"/>
      <c r="E385" s="164"/>
      <c r="F385" s="302"/>
      <c r="G385" s="302"/>
      <c r="H385" s="164"/>
      <c r="I385" s="164"/>
      <c r="J385" s="164"/>
      <c r="K385" s="164"/>
    </row>
    <row r="386" spans="1:11" x14ac:dyDescent="0.15">
      <c r="A386" s="90"/>
      <c r="B386" s="164"/>
      <c r="C386" s="164"/>
      <c r="D386" s="164"/>
      <c r="E386" s="164"/>
      <c r="F386" s="302"/>
      <c r="G386" s="302"/>
      <c r="H386" s="164"/>
      <c r="I386" s="164"/>
      <c r="J386" s="164"/>
      <c r="K386" s="164"/>
    </row>
    <row r="387" spans="1:11" x14ac:dyDescent="0.15">
      <c r="A387" s="90"/>
      <c r="B387" s="164"/>
      <c r="C387" s="164"/>
      <c r="D387" s="164"/>
      <c r="E387" s="164"/>
      <c r="F387" s="302"/>
      <c r="G387" s="302"/>
      <c r="H387" s="164"/>
      <c r="I387" s="164"/>
      <c r="J387" s="164"/>
      <c r="K387" s="164"/>
    </row>
    <row r="388" spans="1:11" x14ac:dyDescent="0.15">
      <c r="A388" s="90"/>
      <c r="B388" s="164"/>
      <c r="C388" s="164"/>
      <c r="D388" s="164"/>
      <c r="E388" s="164"/>
      <c r="F388" s="302"/>
      <c r="G388" s="302"/>
      <c r="H388" s="164"/>
      <c r="I388" s="164"/>
      <c r="J388" s="164"/>
      <c r="K388" s="164"/>
    </row>
    <row r="389" spans="1:11" x14ac:dyDescent="0.15">
      <c r="A389" s="90"/>
      <c r="B389" s="164"/>
      <c r="C389" s="164"/>
      <c r="D389" s="164"/>
      <c r="E389" s="164"/>
      <c r="F389" s="302"/>
      <c r="G389" s="302"/>
      <c r="H389" s="164"/>
      <c r="I389" s="164"/>
      <c r="J389" s="164"/>
      <c r="K389" s="164"/>
    </row>
    <row r="390" spans="1:11" x14ac:dyDescent="0.15">
      <c r="A390" s="90"/>
      <c r="B390" s="164"/>
      <c r="C390" s="164"/>
      <c r="D390" s="164"/>
      <c r="E390" s="164"/>
      <c r="F390" s="302"/>
      <c r="G390" s="302"/>
      <c r="H390" s="164"/>
      <c r="I390" s="164"/>
      <c r="J390" s="164"/>
      <c r="K390" s="164"/>
    </row>
    <row r="391" spans="1:11" x14ac:dyDescent="0.15">
      <c r="A391" s="90"/>
      <c r="B391" s="164"/>
      <c r="C391" s="164"/>
      <c r="D391" s="164"/>
      <c r="E391" s="164"/>
      <c r="F391" s="302"/>
      <c r="G391" s="302"/>
      <c r="H391" s="164"/>
      <c r="I391" s="164"/>
      <c r="J391" s="164"/>
      <c r="K391" s="164"/>
    </row>
    <row r="392" spans="1:11" x14ac:dyDescent="0.15">
      <c r="A392" s="90"/>
      <c r="B392" s="164"/>
      <c r="C392" s="164"/>
      <c r="D392" s="164"/>
      <c r="E392" s="164"/>
      <c r="F392" s="302"/>
      <c r="G392" s="302"/>
      <c r="H392" s="164"/>
      <c r="I392" s="164"/>
      <c r="J392" s="164"/>
      <c r="K392" s="164"/>
    </row>
    <row r="393" spans="1:11" x14ac:dyDescent="0.15">
      <c r="A393" s="90"/>
      <c r="B393" s="164"/>
      <c r="C393" s="164"/>
      <c r="D393" s="164"/>
      <c r="E393" s="164"/>
      <c r="F393" s="302"/>
      <c r="G393" s="302"/>
      <c r="H393" s="164"/>
      <c r="I393" s="164"/>
      <c r="J393" s="164"/>
      <c r="K393" s="164"/>
    </row>
    <row r="394" spans="1:11" x14ac:dyDescent="0.15">
      <c r="A394" s="90"/>
      <c r="B394" s="164"/>
      <c r="C394" s="164"/>
      <c r="D394" s="164"/>
      <c r="E394" s="164"/>
      <c r="F394" s="302"/>
      <c r="G394" s="302"/>
      <c r="H394" s="164"/>
      <c r="I394" s="164"/>
      <c r="J394" s="164"/>
      <c r="K394" s="164"/>
    </row>
    <row r="395" spans="1:11" x14ac:dyDescent="0.15">
      <c r="A395" s="90"/>
      <c r="B395" s="164"/>
      <c r="C395" s="164"/>
      <c r="D395" s="164"/>
      <c r="E395" s="164"/>
      <c r="F395" s="302"/>
      <c r="G395" s="302"/>
      <c r="H395" s="164"/>
      <c r="I395" s="164"/>
      <c r="J395" s="164"/>
      <c r="K395" s="164"/>
    </row>
    <row r="396" spans="1:11" x14ac:dyDescent="0.15">
      <c r="A396" s="90"/>
      <c r="B396" s="164"/>
      <c r="C396" s="164"/>
      <c r="D396" s="164"/>
      <c r="E396" s="164"/>
      <c r="F396" s="302"/>
      <c r="G396" s="302"/>
      <c r="H396" s="164"/>
      <c r="I396" s="164"/>
      <c r="J396" s="164"/>
      <c r="K396" s="164"/>
    </row>
    <row r="397" spans="1:11" x14ac:dyDescent="0.15">
      <c r="A397" s="90"/>
      <c r="B397" s="164"/>
      <c r="C397" s="164"/>
      <c r="D397" s="164"/>
      <c r="E397" s="164"/>
      <c r="F397" s="302"/>
      <c r="G397" s="302"/>
      <c r="H397" s="164"/>
      <c r="I397" s="164"/>
      <c r="J397" s="164"/>
      <c r="K397" s="164"/>
    </row>
    <row r="398" spans="1:11" x14ac:dyDescent="0.15">
      <c r="A398" s="90"/>
      <c r="B398" s="164"/>
      <c r="C398" s="164"/>
      <c r="D398" s="164"/>
      <c r="E398" s="164"/>
      <c r="F398" s="302"/>
      <c r="G398" s="302"/>
      <c r="H398" s="164"/>
      <c r="I398" s="164"/>
      <c r="J398" s="164"/>
      <c r="K398" s="164"/>
    </row>
    <row r="399" spans="1:11" x14ac:dyDescent="0.15">
      <c r="A399" s="90"/>
      <c r="B399" s="164"/>
      <c r="C399" s="164"/>
      <c r="D399" s="164"/>
      <c r="E399" s="164"/>
      <c r="F399" s="302"/>
      <c r="G399" s="302"/>
      <c r="H399" s="164"/>
      <c r="I399" s="164"/>
      <c r="J399" s="164"/>
      <c r="K399" s="164"/>
    </row>
    <row r="400" spans="1:11" x14ac:dyDescent="0.15">
      <c r="A400" s="90"/>
      <c r="B400" s="164"/>
      <c r="C400" s="164"/>
      <c r="D400" s="164"/>
      <c r="E400" s="164"/>
      <c r="F400" s="302"/>
      <c r="G400" s="302"/>
      <c r="H400" s="164"/>
      <c r="I400" s="164"/>
      <c r="J400" s="164"/>
      <c r="K400" s="164"/>
    </row>
    <row r="401" spans="1:11" x14ac:dyDescent="0.15">
      <c r="A401" s="90"/>
      <c r="B401" s="164"/>
      <c r="C401" s="164"/>
      <c r="D401" s="164"/>
      <c r="E401" s="164"/>
      <c r="F401" s="302"/>
      <c r="G401" s="302"/>
      <c r="H401" s="164"/>
      <c r="I401" s="164"/>
      <c r="J401" s="164"/>
      <c r="K401" s="164"/>
    </row>
    <row r="402" spans="1:11" x14ac:dyDescent="0.15">
      <c r="A402" s="90"/>
      <c r="B402" s="164"/>
      <c r="C402" s="164"/>
      <c r="D402" s="164"/>
      <c r="E402" s="164"/>
      <c r="F402" s="302"/>
      <c r="G402" s="302"/>
      <c r="H402" s="164"/>
      <c r="I402" s="164"/>
      <c r="J402" s="164"/>
      <c r="K402" s="164"/>
    </row>
    <row r="403" spans="1:11" x14ac:dyDescent="0.15">
      <c r="A403" s="90"/>
      <c r="B403" s="164"/>
      <c r="C403" s="164"/>
      <c r="D403" s="164"/>
      <c r="E403" s="164"/>
      <c r="F403" s="302"/>
      <c r="G403" s="302"/>
      <c r="H403" s="164"/>
      <c r="I403" s="164"/>
      <c r="J403" s="164"/>
      <c r="K403" s="164"/>
    </row>
    <row r="404" spans="1:11" x14ac:dyDescent="0.15">
      <c r="A404" s="90"/>
      <c r="B404" s="164"/>
      <c r="C404" s="164"/>
      <c r="D404" s="164"/>
      <c r="E404" s="164"/>
      <c r="F404" s="302"/>
      <c r="G404" s="302"/>
      <c r="H404" s="164"/>
      <c r="I404" s="164"/>
      <c r="J404" s="164"/>
      <c r="K404" s="164"/>
    </row>
    <row r="405" spans="1:11" x14ac:dyDescent="0.15">
      <c r="A405" s="90"/>
      <c r="B405" s="164"/>
      <c r="C405" s="164"/>
      <c r="D405" s="164"/>
      <c r="E405" s="164"/>
      <c r="F405" s="302"/>
      <c r="G405" s="302"/>
      <c r="H405" s="164"/>
      <c r="I405" s="164"/>
      <c r="J405" s="164"/>
      <c r="K405" s="164"/>
    </row>
    <row r="406" spans="1:11" x14ac:dyDescent="0.15">
      <c r="A406" s="90"/>
      <c r="B406" s="164"/>
      <c r="C406" s="164"/>
      <c r="D406" s="164"/>
      <c r="E406" s="164"/>
      <c r="F406" s="302"/>
      <c r="G406" s="302"/>
      <c r="H406" s="164"/>
      <c r="I406" s="164"/>
      <c r="J406" s="164"/>
      <c r="K406" s="164"/>
    </row>
    <row r="407" spans="1:11" x14ac:dyDescent="0.15">
      <c r="A407" s="90"/>
      <c r="B407" s="164"/>
      <c r="C407" s="164"/>
      <c r="D407" s="164"/>
      <c r="E407" s="164"/>
      <c r="F407" s="302"/>
      <c r="G407" s="302"/>
      <c r="H407" s="164"/>
      <c r="I407" s="164"/>
      <c r="J407" s="164"/>
      <c r="K407" s="164"/>
    </row>
    <row r="408" spans="1:11" x14ac:dyDescent="0.15">
      <c r="A408" s="90"/>
      <c r="B408" s="164"/>
      <c r="C408" s="164"/>
      <c r="D408" s="164"/>
      <c r="E408" s="164"/>
      <c r="F408" s="302"/>
      <c r="G408" s="302"/>
      <c r="H408" s="164"/>
      <c r="I408" s="164"/>
      <c r="J408" s="164"/>
      <c r="K408" s="164"/>
    </row>
    <row r="409" spans="1:11" x14ac:dyDescent="0.15">
      <c r="A409" s="90"/>
      <c r="B409" s="164"/>
      <c r="C409" s="164"/>
      <c r="D409" s="164"/>
      <c r="E409" s="164"/>
      <c r="F409" s="302"/>
      <c r="G409" s="302"/>
      <c r="H409" s="164"/>
      <c r="I409" s="164"/>
      <c r="J409" s="164"/>
      <c r="K409" s="164"/>
    </row>
    <row r="410" spans="1:11" x14ac:dyDescent="0.15">
      <c r="A410" s="90"/>
      <c r="B410" s="164"/>
      <c r="C410" s="164"/>
      <c r="D410" s="164"/>
      <c r="E410" s="164"/>
      <c r="F410" s="302"/>
      <c r="G410" s="302"/>
      <c r="H410" s="164"/>
      <c r="I410" s="164"/>
      <c r="J410" s="164"/>
      <c r="K410" s="164"/>
    </row>
    <row r="411" spans="1:11" x14ac:dyDescent="0.15">
      <c r="A411" s="90"/>
      <c r="B411" s="164"/>
      <c r="C411" s="164"/>
      <c r="D411" s="164"/>
      <c r="E411" s="164"/>
      <c r="F411" s="302"/>
      <c r="G411" s="302"/>
      <c r="H411" s="164"/>
      <c r="I411" s="164"/>
      <c r="J411" s="164"/>
      <c r="K411" s="164"/>
    </row>
    <row r="412" spans="1:11" x14ac:dyDescent="0.15">
      <c r="A412" s="90"/>
      <c r="B412" s="164"/>
      <c r="C412" s="164"/>
      <c r="D412" s="164"/>
      <c r="E412" s="164"/>
      <c r="F412" s="302"/>
      <c r="G412" s="302"/>
      <c r="H412" s="164"/>
      <c r="I412" s="164"/>
      <c r="J412" s="164"/>
      <c r="K412" s="164"/>
    </row>
    <row r="413" spans="1:11" x14ac:dyDescent="0.15">
      <c r="A413" s="90"/>
      <c r="B413" s="164"/>
      <c r="C413" s="164"/>
      <c r="D413" s="164"/>
      <c r="E413" s="164"/>
      <c r="F413" s="302"/>
      <c r="G413" s="302"/>
      <c r="H413" s="164"/>
      <c r="I413" s="164"/>
      <c r="J413" s="164"/>
      <c r="K413" s="164"/>
    </row>
    <row r="414" spans="1:11" x14ac:dyDescent="0.15">
      <c r="A414" s="90"/>
      <c r="B414" s="164"/>
      <c r="C414" s="164"/>
      <c r="D414" s="164"/>
      <c r="E414" s="164"/>
      <c r="F414" s="302"/>
      <c r="G414" s="302"/>
      <c r="H414" s="164"/>
      <c r="I414" s="164"/>
      <c r="J414" s="164"/>
      <c r="K414" s="164"/>
    </row>
    <row r="415" spans="1:11" x14ac:dyDescent="0.15">
      <c r="A415" s="90"/>
      <c r="B415" s="164"/>
      <c r="C415" s="164"/>
      <c r="D415" s="164"/>
      <c r="E415" s="164"/>
      <c r="F415" s="302"/>
      <c r="G415" s="302"/>
      <c r="H415" s="164"/>
      <c r="I415" s="164"/>
      <c r="J415" s="164"/>
      <c r="K415" s="164"/>
    </row>
    <row r="416" spans="1:11" x14ac:dyDescent="0.15">
      <c r="A416" s="90"/>
      <c r="B416" s="164"/>
      <c r="C416" s="164"/>
      <c r="D416" s="164"/>
      <c r="E416" s="164"/>
      <c r="F416" s="302"/>
      <c r="G416" s="302"/>
      <c r="H416" s="164"/>
      <c r="I416" s="164"/>
      <c r="J416" s="164"/>
      <c r="K416" s="164"/>
    </row>
    <row r="417" spans="1:11" x14ac:dyDescent="0.15">
      <c r="A417" s="90"/>
      <c r="B417" s="164"/>
      <c r="C417" s="164"/>
      <c r="D417" s="164"/>
      <c r="E417" s="164"/>
      <c r="F417" s="302"/>
      <c r="G417" s="302"/>
      <c r="H417" s="164"/>
      <c r="I417" s="164"/>
      <c r="J417" s="164"/>
      <c r="K417" s="164"/>
    </row>
    <row r="418" spans="1:11" x14ac:dyDescent="0.15">
      <c r="A418" s="90"/>
      <c r="B418" s="164"/>
      <c r="C418" s="164"/>
      <c r="D418" s="164"/>
      <c r="E418" s="164"/>
      <c r="F418" s="302"/>
      <c r="G418" s="302"/>
      <c r="H418" s="164"/>
      <c r="I418" s="164"/>
      <c r="J418" s="164"/>
      <c r="K418" s="164"/>
    </row>
    <row r="419" spans="1:11" x14ac:dyDescent="0.15">
      <c r="A419" s="90"/>
      <c r="B419" s="164"/>
      <c r="C419" s="164"/>
      <c r="D419" s="164"/>
      <c r="E419" s="164"/>
      <c r="F419" s="302"/>
      <c r="G419" s="302"/>
      <c r="H419" s="164"/>
      <c r="I419" s="164"/>
      <c r="J419" s="164"/>
      <c r="K419" s="164"/>
    </row>
    <row r="420" spans="1:11" x14ac:dyDescent="0.15">
      <c r="A420" s="90"/>
      <c r="B420" s="164"/>
      <c r="C420" s="164"/>
      <c r="D420" s="164"/>
      <c r="E420" s="164"/>
      <c r="F420" s="302"/>
      <c r="G420" s="302"/>
      <c r="H420" s="164"/>
      <c r="I420" s="164"/>
      <c r="J420" s="164"/>
      <c r="K420" s="164"/>
    </row>
    <row r="421" spans="1:11" x14ac:dyDescent="0.15">
      <c r="A421" s="90"/>
      <c r="B421" s="164"/>
      <c r="C421" s="164"/>
      <c r="D421" s="164"/>
      <c r="E421" s="164"/>
      <c r="F421" s="302"/>
      <c r="G421" s="302"/>
      <c r="H421" s="164"/>
      <c r="I421" s="164"/>
      <c r="J421" s="164"/>
      <c r="K421" s="164"/>
    </row>
    <row r="422" spans="1:11" x14ac:dyDescent="0.15">
      <c r="A422" s="90"/>
      <c r="B422" s="164"/>
      <c r="C422" s="164"/>
      <c r="D422" s="164"/>
      <c r="E422" s="164"/>
      <c r="F422" s="302"/>
      <c r="G422" s="302"/>
      <c r="H422" s="164"/>
      <c r="I422" s="164"/>
      <c r="J422" s="164"/>
      <c r="K422" s="164"/>
    </row>
    <row r="423" spans="1:11" x14ac:dyDescent="0.15">
      <c r="A423" s="90"/>
      <c r="B423" s="164"/>
      <c r="C423" s="164"/>
      <c r="D423" s="164"/>
      <c r="E423" s="164"/>
      <c r="F423" s="302"/>
      <c r="G423" s="302"/>
      <c r="H423" s="164"/>
      <c r="I423" s="164"/>
      <c r="J423" s="164"/>
      <c r="K423" s="164"/>
    </row>
    <row r="424" spans="1:11" x14ac:dyDescent="0.15">
      <c r="A424" s="90"/>
      <c r="B424" s="164"/>
      <c r="C424" s="164"/>
      <c r="D424" s="164"/>
      <c r="E424" s="164"/>
      <c r="F424" s="302"/>
      <c r="G424" s="302"/>
      <c r="H424" s="164"/>
      <c r="I424" s="164"/>
      <c r="J424" s="164"/>
      <c r="K424" s="164"/>
    </row>
    <row r="425" spans="1:11" x14ac:dyDescent="0.15">
      <c r="A425" s="90"/>
      <c r="B425" s="164"/>
      <c r="C425" s="164"/>
      <c r="D425" s="164"/>
      <c r="E425" s="164"/>
      <c r="F425" s="302"/>
      <c r="G425" s="302"/>
      <c r="H425" s="164"/>
      <c r="I425" s="164"/>
      <c r="J425" s="164"/>
      <c r="K425" s="164"/>
    </row>
    <row r="426" spans="1:11" x14ac:dyDescent="0.15">
      <c r="A426" s="90"/>
      <c r="B426" s="164"/>
      <c r="C426" s="164"/>
      <c r="D426" s="164"/>
      <c r="E426" s="164"/>
      <c r="F426" s="302"/>
      <c r="G426" s="302"/>
      <c r="H426" s="164"/>
      <c r="I426" s="164"/>
      <c r="J426" s="164"/>
      <c r="K426" s="164"/>
    </row>
    <row r="427" spans="1:11" x14ac:dyDescent="0.15">
      <c r="A427" s="90"/>
      <c r="B427" s="164"/>
      <c r="C427" s="164"/>
      <c r="D427" s="164"/>
      <c r="E427" s="164"/>
      <c r="F427" s="302"/>
      <c r="G427" s="302"/>
      <c r="H427" s="164"/>
      <c r="I427" s="164"/>
      <c r="J427" s="164"/>
      <c r="K427" s="164"/>
    </row>
    <row r="428" spans="1:11" x14ac:dyDescent="0.15">
      <c r="A428" s="90"/>
      <c r="B428" s="164"/>
      <c r="C428" s="164"/>
      <c r="D428" s="164"/>
      <c r="E428" s="164"/>
      <c r="F428" s="302"/>
      <c r="G428" s="302"/>
      <c r="H428" s="164"/>
      <c r="I428" s="164"/>
      <c r="J428" s="164"/>
      <c r="K428" s="164"/>
    </row>
    <row r="429" spans="1:11" x14ac:dyDescent="0.15">
      <c r="A429" s="90"/>
      <c r="B429" s="164"/>
      <c r="C429" s="164"/>
      <c r="D429" s="164"/>
      <c r="E429" s="164"/>
      <c r="F429" s="302"/>
      <c r="G429" s="302"/>
      <c r="H429" s="164"/>
      <c r="I429" s="164"/>
      <c r="J429" s="164"/>
      <c r="K429" s="164"/>
    </row>
    <row r="430" spans="1:11" x14ac:dyDescent="0.15">
      <c r="A430" s="90"/>
      <c r="B430" s="164"/>
      <c r="C430" s="164"/>
      <c r="D430" s="164"/>
      <c r="E430" s="164"/>
      <c r="F430" s="302"/>
      <c r="G430" s="302"/>
      <c r="H430" s="164"/>
      <c r="I430" s="164"/>
      <c r="J430" s="164"/>
      <c r="K430" s="164"/>
    </row>
    <row r="431" spans="1:11" x14ac:dyDescent="0.15">
      <c r="A431" s="90"/>
      <c r="B431" s="164"/>
      <c r="C431" s="164"/>
      <c r="D431" s="164"/>
      <c r="E431" s="164"/>
      <c r="F431" s="302"/>
      <c r="G431" s="302"/>
      <c r="H431" s="164"/>
      <c r="I431" s="164"/>
      <c r="J431" s="164"/>
      <c r="K431" s="164"/>
    </row>
    <row r="432" spans="1:11" x14ac:dyDescent="0.15">
      <c r="A432" s="90"/>
      <c r="B432" s="164"/>
      <c r="C432" s="164"/>
      <c r="D432" s="164"/>
      <c r="E432" s="164"/>
      <c r="F432" s="302"/>
      <c r="G432" s="302"/>
      <c r="H432" s="164"/>
      <c r="I432" s="164"/>
      <c r="J432" s="164"/>
      <c r="K432" s="164"/>
    </row>
    <row r="433" spans="1:11" x14ac:dyDescent="0.15">
      <c r="A433" s="90"/>
      <c r="B433" s="164"/>
      <c r="C433" s="164"/>
      <c r="D433" s="164"/>
      <c r="E433" s="164"/>
      <c r="F433" s="302"/>
      <c r="G433" s="302"/>
      <c r="H433" s="164"/>
      <c r="I433" s="164"/>
      <c r="J433" s="164"/>
      <c r="K433" s="164"/>
    </row>
    <row r="434" spans="1:11" x14ac:dyDescent="0.15">
      <c r="A434" s="90"/>
      <c r="B434" s="164"/>
      <c r="C434" s="164"/>
      <c r="D434" s="164"/>
      <c r="E434" s="164"/>
      <c r="F434" s="302"/>
      <c r="G434" s="302"/>
      <c r="H434" s="164"/>
      <c r="I434" s="164"/>
      <c r="J434" s="164"/>
      <c r="K434" s="164"/>
    </row>
    <row r="435" spans="1:11" x14ac:dyDescent="0.15">
      <c r="A435" s="90"/>
      <c r="B435" s="164"/>
      <c r="C435" s="164"/>
      <c r="D435" s="164"/>
      <c r="E435" s="164"/>
      <c r="F435" s="302"/>
      <c r="G435" s="302"/>
      <c r="H435" s="164"/>
      <c r="I435" s="164"/>
      <c r="J435" s="164"/>
      <c r="K435" s="164"/>
    </row>
    <row r="436" spans="1:11" x14ac:dyDescent="0.15">
      <c r="A436" s="90"/>
      <c r="B436" s="164"/>
      <c r="C436" s="164"/>
      <c r="D436" s="164"/>
      <c r="E436" s="164"/>
      <c r="F436" s="302"/>
      <c r="G436" s="302"/>
      <c r="H436" s="164"/>
      <c r="I436" s="164"/>
      <c r="J436" s="164"/>
      <c r="K436" s="164"/>
    </row>
    <row r="437" spans="1:11" x14ac:dyDescent="0.15">
      <c r="A437" s="90"/>
      <c r="B437" s="164"/>
      <c r="C437" s="164"/>
      <c r="D437" s="164"/>
      <c r="E437" s="164"/>
      <c r="F437" s="302"/>
      <c r="G437" s="302"/>
      <c r="H437" s="164"/>
      <c r="I437" s="164"/>
      <c r="J437" s="164"/>
      <c r="K437" s="164"/>
    </row>
    <row r="438" spans="1:11" x14ac:dyDescent="0.15">
      <c r="A438" s="90"/>
      <c r="B438" s="164"/>
      <c r="C438" s="164"/>
      <c r="D438" s="164"/>
      <c r="E438" s="164"/>
      <c r="F438" s="302"/>
      <c r="G438" s="302"/>
      <c r="H438" s="164"/>
      <c r="I438" s="164"/>
      <c r="J438" s="164"/>
      <c r="K438" s="164"/>
    </row>
    <row r="439" spans="1:11" x14ac:dyDescent="0.15">
      <c r="A439" s="90"/>
      <c r="B439" s="164"/>
      <c r="C439" s="164"/>
      <c r="D439" s="164"/>
      <c r="E439" s="164"/>
      <c r="F439" s="302"/>
      <c r="G439" s="302"/>
      <c r="H439" s="164"/>
      <c r="I439" s="164"/>
      <c r="J439" s="164"/>
      <c r="K439" s="164"/>
    </row>
    <row r="440" spans="1:11" x14ac:dyDescent="0.15">
      <c r="A440" s="90"/>
      <c r="B440" s="164"/>
      <c r="C440" s="164"/>
      <c r="D440" s="164"/>
      <c r="E440" s="164"/>
      <c r="F440" s="302"/>
      <c r="G440" s="302"/>
      <c r="H440" s="164"/>
      <c r="I440" s="164"/>
      <c r="J440" s="164"/>
      <c r="K440" s="164"/>
    </row>
    <row r="441" spans="1:11" x14ac:dyDescent="0.15">
      <c r="A441" s="90"/>
      <c r="B441" s="164"/>
      <c r="C441" s="164"/>
      <c r="D441" s="164"/>
      <c r="E441" s="164"/>
      <c r="F441" s="302"/>
      <c r="G441" s="302"/>
      <c r="H441" s="164"/>
      <c r="I441" s="164"/>
      <c r="J441" s="164"/>
      <c r="K441" s="164"/>
    </row>
    <row r="442" spans="1:11" x14ac:dyDescent="0.15">
      <c r="A442" s="90"/>
      <c r="B442" s="164"/>
      <c r="C442" s="164"/>
      <c r="D442" s="164"/>
      <c r="E442" s="164"/>
      <c r="F442" s="302"/>
      <c r="G442" s="302"/>
      <c r="H442" s="164"/>
      <c r="I442" s="164"/>
      <c r="J442" s="164"/>
      <c r="K442" s="164"/>
    </row>
    <row r="443" spans="1:11" x14ac:dyDescent="0.15">
      <c r="A443" s="90"/>
      <c r="B443" s="164"/>
      <c r="C443" s="164"/>
      <c r="D443" s="164"/>
      <c r="E443" s="164"/>
      <c r="F443" s="302"/>
      <c r="G443" s="302"/>
      <c r="H443" s="164"/>
      <c r="I443" s="164"/>
      <c r="J443" s="164"/>
      <c r="K443" s="164"/>
    </row>
    <row r="444" spans="1:11" x14ac:dyDescent="0.15">
      <c r="A444" s="90"/>
      <c r="B444" s="164"/>
      <c r="C444" s="164"/>
      <c r="D444" s="164"/>
      <c r="E444" s="164"/>
      <c r="F444" s="302"/>
      <c r="G444" s="302"/>
      <c r="H444" s="164"/>
      <c r="I444" s="164"/>
      <c r="J444" s="164"/>
      <c r="K444" s="164"/>
    </row>
    <row r="445" spans="1:11" x14ac:dyDescent="0.15">
      <c r="A445" s="90"/>
      <c r="B445" s="164"/>
      <c r="C445" s="164"/>
      <c r="D445" s="164"/>
      <c r="E445" s="164"/>
      <c r="F445" s="302"/>
      <c r="G445" s="302"/>
      <c r="H445" s="164"/>
      <c r="I445" s="164"/>
      <c r="J445" s="164"/>
      <c r="K445" s="164"/>
    </row>
    <row r="446" spans="1:11" x14ac:dyDescent="0.15">
      <c r="A446" s="90"/>
      <c r="B446" s="164"/>
      <c r="C446" s="164"/>
      <c r="D446" s="164"/>
      <c r="E446" s="164"/>
      <c r="F446" s="302"/>
      <c r="G446" s="302"/>
      <c r="H446" s="164"/>
      <c r="I446" s="164"/>
      <c r="J446" s="164"/>
      <c r="K446" s="164"/>
    </row>
    <row r="447" spans="1:11" x14ac:dyDescent="0.15">
      <c r="A447" s="90"/>
      <c r="B447" s="164"/>
      <c r="C447" s="164"/>
      <c r="D447" s="164"/>
      <c r="E447" s="164"/>
      <c r="F447" s="302"/>
      <c r="G447" s="302"/>
      <c r="H447" s="164"/>
      <c r="I447" s="164"/>
      <c r="J447" s="164"/>
      <c r="K447" s="164"/>
    </row>
    <row r="448" spans="1:11" x14ac:dyDescent="0.15">
      <c r="A448" s="90"/>
      <c r="B448" s="164"/>
      <c r="C448" s="164"/>
      <c r="D448" s="164"/>
      <c r="E448" s="164"/>
      <c r="F448" s="302"/>
      <c r="G448" s="302"/>
      <c r="H448" s="164"/>
      <c r="I448" s="164"/>
      <c r="J448" s="164"/>
      <c r="K448" s="164"/>
    </row>
    <row r="449" spans="1:11" x14ac:dyDescent="0.15">
      <c r="A449" s="90"/>
      <c r="B449" s="164"/>
      <c r="C449" s="164"/>
      <c r="D449" s="164"/>
      <c r="E449" s="164"/>
      <c r="F449" s="302"/>
      <c r="G449" s="302"/>
      <c r="H449" s="164"/>
      <c r="I449" s="164"/>
      <c r="J449" s="164"/>
      <c r="K449" s="164"/>
    </row>
    <row r="450" spans="1:11" x14ac:dyDescent="0.15">
      <c r="A450" s="90"/>
      <c r="B450" s="164"/>
      <c r="C450" s="164"/>
      <c r="D450" s="164"/>
      <c r="E450" s="164"/>
      <c r="F450" s="302"/>
      <c r="G450" s="302"/>
      <c r="H450" s="164"/>
      <c r="I450" s="164"/>
      <c r="J450" s="164"/>
      <c r="K450" s="164"/>
    </row>
    <row r="451" spans="1:11" x14ac:dyDescent="0.15">
      <c r="A451" s="90"/>
      <c r="B451" s="164"/>
      <c r="C451" s="164"/>
      <c r="D451" s="164"/>
      <c r="E451" s="164"/>
      <c r="F451" s="302"/>
      <c r="G451" s="302"/>
      <c r="H451" s="164"/>
      <c r="I451" s="164"/>
      <c r="J451" s="164"/>
      <c r="K451" s="164"/>
    </row>
    <row r="452" spans="1:11" x14ac:dyDescent="0.15">
      <c r="A452" s="90"/>
      <c r="B452" s="164"/>
      <c r="C452" s="164"/>
      <c r="D452" s="164"/>
      <c r="E452" s="164"/>
      <c r="F452" s="302"/>
      <c r="G452" s="302"/>
      <c r="H452" s="164"/>
      <c r="I452" s="164"/>
      <c r="J452" s="164"/>
      <c r="K452" s="164"/>
    </row>
    <row r="453" spans="1:11" x14ac:dyDescent="0.15">
      <c r="A453" s="90"/>
      <c r="B453" s="164"/>
      <c r="C453" s="164"/>
      <c r="D453" s="164"/>
      <c r="E453" s="164"/>
      <c r="F453" s="302"/>
      <c r="G453" s="302"/>
      <c r="H453" s="164"/>
      <c r="I453" s="164"/>
      <c r="J453" s="164"/>
      <c r="K453" s="164"/>
    </row>
    <row r="454" spans="1:11" x14ac:dyDescent="0.15">
      <c r="A454" s="90"/>
      <c r="B454" s="164"/>
      <c r="C454" s="164"/>
      <c r="D454" s="164"/>
      <c r="E454" s="164"/>
      <c r="F454" s="302"/>
      <c r="G454" s="302"/>
      <c r="H454" s="164"/>
      <c r="I454" s="164"/>
      <c r="J454" s="164"/>
      <c r="K454" s="164"/>
    </row>
    <row r="455" spans="1:11" x14ac:dyDescent="0.15">
      <c r="A455" s="90"/>
      <c r="B455" s="164"/>
      <c r="C455" s="164"/>
      <c r="D455" s="164"/>
      <c r="E455" s="164"/>
      <c r="F455" s="302"/>
      <c r="G455" s="302"/>
      <c r="H455" s="164"/>
      <c r="I455" s="164"/>
      <c r="J455" s="164"/>
      <c r="K455" s="164"/>
    </row>
    <row r="456" spans="1:11" x14ac:dyDescent="0.15">
      <c r="A456" s="90"/>
      <c r="B456" s="164"/>
      <c r="C456" s="164"/>
      <c r="D456" s="164"/>
      <c r="E456" s="164"/>
      <c r="F456" s="302"/>
      <c r="G456" s="302"/>
      <c r="H456" s="164"/>
      <c r="I456" s="164"/>
      <c r="J456" s="164"/>
      <c r="K456" s="164"/>
    </row>
    <row r="457" spans="1:11" x14ac:dyDescent="0.15">
      <c r="A457" s="90"/>
      <c r="B457" s="164"/>
      <c r="C457" s="164"/>
      <c r="D457" s="164"/>
      <c r="E457" s="164"/>
      <c r="F457" s="302"/>
      <c r="G457" s="302"/>
      <c r="H457" s="164"/>
      <c r="I457" s="164"/>
      <c r="J457" s="164"/>
      <c r="K457" s="164"/>
    </row>
    <row r="458" spans="1:11" x14ac:dyDescent="0.15">
      <c r="A458" s="90"/>
      <c r="B458" s="164"/>
      <c r="C458" s="164"/>
      <c r="D458" s="164"/>
      <c r="E458" s="164"/>
      <c r="F458" s="302"/>
      <c r="G458" s="302"/>
      <c r="H458" s="164"/>
      <c r="I458" s="164"/>
      <c r="J458" s="164"/>
      <c r="K458" s="164"/>
    </row>
    <row r="459" spans="1:11" x14ac:dyDescent="0.15">
      <c r="A459" s="90"/>
      <c r="B459" s="164"/>
      <c r="C459" s="164"/>
      <c r="D459" s="164"/>
      <c r="E459" s="164"/>
      <c r="F459" s="302"/>
      <c r="G459" s="302"/>
      <c r="H459" s="164"/>
      <c r="I459" s="164"/>
      <c r="J459" s="164"/>
      <c r="K459" s="164"/>
    </row>
    <row r="460" spans="1:11" x14ac:dyDescent="0.15">
      <c r="A460" s="90"/>
      <c r="B460" s="164"/>
      <c r="C460" s="164"/>
      <c r="D460" s="164"/>
      <c r="E460" s="164"/>
      <c r="F460" s="302"/>
      <c r="G460" s="302"/>
      <c r="H460" s="164"/>
      <c r="I460" s="164"/>
      <c r="J460" s="164"/>
      <c r="K460" s="164"/>
    </row>
    <row r="461" spans="1:11" x14ac:dyDescent="0.15">
      <c r="A461" s="90"/>
      <c r="B461" s="164"/>
      <c r="C461" s="164"/>
      <c r="D461" s="164"/>
      <c r="E461" s="164"/>
      <c r="F461" s="302"/>
      <c r="G461" s="302"/>
      <c r="H461" s="164"/>
      <c r="I461" s="164"/>
      <c r="J461" s="164"/>
      <c r="K461" s="164"/>
    </row>
    <row r="462" spans="1:11" x14ac:dyDescent="0.15">
      <c r="A462" s="90"/>
      <c r="B462" s="164"/>
      <c r="C462" s="164"/>
      <c r="D462" s="164"/>
      <c r="E462" s="164"/>
      <c r="F462" s="302"/>
      <c r="G462" s="302"/>
      <c r="H462" s="164"/>
      <c r="I462" s="164"/>
      <c r="J462" s="164"/>
      <c r="K462" s="164"/>
    </row>
    <row r="463" spans="1:11" x14ac:dyDescent="0.15">
      <c r="A463" s="90"/>
      <c r="B463" s="164"/>
      <c r="C463" s="164"/>
      <c r="D463" s="164"/>
      <c r="E463" s="164"/>
      <c r="F463" s="302"/>
      <c r="G463" s="302"/>
      <c r="H463" s="164"/>
      <c r="I463" s="164"/>
      <c r="J463" s="164"/>
      <c r="K463" s="164"/>
    </row>
    <row r="464" spans="1:11" x14ac:dyDescent="0.15">
      <c r="A464" s="90"/>
      <c r="B464" s="164"/>
      <c r="C464" s="164"/>
      <c r="D464" s="164"/>
      <c r="E464" s="164"/>
      <c r="F464" s="302"/>
      <c r="G464" s="302"/>
      <c r="H464" s="164"/>
      <c r="I464" s="164"/>
      <c r="J464" s="164"/>
      <c r="K464" s="164"/>
    </row>
    <row r="465" spans="1:11" x14ac:dyDescent="0.15">
      <c r="A465" s="90"/>
      <c r="B465" s="164"/>
      <c r="C465" s="164"/>
      <c r="D465" s="164"/>
      <c r="E465" s="164"/>
      <c r="F465" s="302"/>
      <c r="G465" s="302"/>
      <c r="H465" s="164"/>
      <c r="I465" s="164"/>
      <c r="J465" s="164"/>
      <c r="K465" s="164"/>
    </row>
    <row r="466" spans="1:11" x14ac:dyDescent="0.15">
      <c r="A466" s="90"/>
      <c r="B466" s="164"/>
      <c r="C466" s="164"/>
      <c r="D466" s="164"/>
      <c r="E466" s="164"/>
      <c r="F466" s="302"/>
      <c r="G466" s="302"/>
      <c r="H466" s="164"/>
      <c r="I466" s="164"/>
      <c r="J466" s="164"/>
      <c r="K466" s="164"/>
    </row>
    <row r="467" spans="1:11" x14ac:dyDescent="0.15">
      <c r="A467" s="90"/>
      <c r="B467" s="164"/>
      <c r="C467" s="164"/>
      <c r="D467" s="164"/>
      <c r="E467" s="164"/>
      <c r="F467" s="302"/>
      <c r="G467" s="302"/>
      <c r="H467" s="164"/>
      <c r="I467" s="164"/>
      <c r="J467" s="164"/>
      <c r="K467" s="164"/>
    </row>
    <row r="468" spans="1:11" x14ac:dyDescent="0.15">
      <c r="A468" s="90"/>
      <c r="B468" s="164"/>
      <c r="C468" s="164"/>
      <c r="D468" s="164"/>
      <c r="E468" s="164"/>
      <c r="F468" s="302"/>
      <c r="G468" s="302"/>
      <c r="H468" s="164"/>
      <c r="I468" s="164"/>
      <c r="J468" s="164"/>
      <c r="K468" s="164"/>
    </row>
    <row r="469" spans="1:11" x14ac:dyDescent="0.15">
      <c r="A469" s="90"/>
      <c r="B469" s="164"/>
      <c r="C469" s="164"/>
      <c r="D469" s="164"/>
      <c r="E469" s="164"/>
      <c r="F469" s="302"/>
      <c r="G469" s="302"/>
      <c r="H469" s="164"/>
      <c r="I469" s="164"/>
      <c r="J469" s="164"/>
      <c r="K469" s="164"/>
    </row>
    <row r="470" spans="1:11" x14ac:dyDescent="0.15">
      <c r="A470" s="90"/>
      <c r="B470" s="164"/>
      <c r="C470" s="164"/>
      <c r="D470" s="164"/>
      <c r="E470" s="164"/>
      <c r="F470" s="302"/>
      <c r="G470" s="302"/>
      <c r="H470" s="164"/>
      <c r="I470" s="164"/>
      <c r="J470" s="164"/>
      <c r="K470" s="164"/>
    </row>
    <row r="471" spans="1:11" x14ac:dyDescent="0.15">
      <c r="A471" s="90"/>
      <c r="B471" s="164"/>
      <c r="C471" s="164"/>
      <c r="D471" s="164"/>
      <c r="E471" s="164"/>
      <c r="F471" s="302"/>
      <c r="G471" s="302"/>
      <c r="H471" s="164"/>
      <c r="I471" s="164"/>
      <c r="J471" s="164"/>
      <c r="K471" s="164"/>
    </row>
    <row r="472" spans="1:11" x14ac:dyDescent="0.15">
      <c r="A472" s="90"/>
      <c r="B472" s="164"/>
      <c r="C472" s="164"/>
      <c r="D472" s="164"/>
      <c r="E472" s="164"/>
      <c r="F472" s="302"/>
      <c r="G472" s="302"/>
      <c r="H472" s="164"/>
      <c r="I472" s="164"/>
      <c r="J472" s="164"/>
      <c r="K472" s="164"/>
    </row>
    <row r="473" spans="1:11" x14ac:dyDescent="0.15">
      <c r="A473" s="90"/>
      <c r="B473" s="164"/>
      <c r="C473" s="164"/>
      <c r="D473" s="164"/>
      <c r="E473" s="164"/>
      <c r="F473" s="302"/>
      <c r="G473" s="302"/>
      <c r="H473" s="164"/>
      <c r="I473" s="164"/>
      <c r="J473" s="164"/>
      <c r="K473" s="164"/>
    </row>
    <row r="474" spans="1:11" x14ac:dyDescent="0.15">
      <c r="A474" s="90"/>
      <c r="B474" s="164"/>
      <c r="C474" s="164"/>
      <c r="D474" s="164"/>
      <c r="E474" s="164"/>
      <c r="F474" s="302"/>
      <c r="G474" s="302"/>
      <c r="H474" s="164"/>
      <c r="I474" s="164"/>
      <c r="J474" s="164"/>
      <c r="K474" s="164"/>
    </row>
    <row r="475" spans="1:11" x14ac:dyDescent="0.15">
      <c r="A475" s="90"/>
      <c r="B475" s="164"/>
      <c r="C475" s="164"/>
      <c r="D475" s="164"/>
      <c r="E475" s="164"/>
      <c r="F475" s="302"/>
      <c r="G475" s="302"/>
      <c r="H475" s="164"/>
      <c r="I475" s="164"/>
      <c r="J475" s="164"/>
      <c r="K475" s="164"/>
    </row>
    <row r="476" spans="1:11" x14ac:dyDescent="0.15">
      <c r="A476" s="90"/>
      <c r="B476" s="164"/>
      <c r="C476" s="164"/>
      <c r="D476" s="164"/>
      <c r="E476" s="164"/>
      <c r="F476" s="302"/>
      <c r="G476" s="302"/>
      <c r="H476" s="164"/>
      <c r="I476" s="164"/>
      <c r="J476" s="164"/>
      <c r="K476" s="164"/>
    </row>
    <row r="477" spans="1:11" x14ac:dyDescent="0.15">
      <c r="A477" s="90"/>
      <c r="B477" s="164"/>
      <c r="C477" s="164"/>
      <c r="D477" s="164"/>
      <c r="E477" s="164"/>
      <c r="F477" s="302"/>
      <c r="G477" s="302"/>
      <c r="H477" s="164"/>
      <c r="I477" s="164"/>
      <c r="J477" s="164"/>
      <c r="K477" s="164"/>
    </row>
    <row r="478" spans="1:11" x14ac:dyDescent="0.15">
      <c r="A478" s="90"/>
      <c r="B478" s="164"/>
      <c r="C478" s="164"/>
      <c r="D478" s="164"/>
      <c r="E478" s="164"/>
      <c r="F478" s="302"/>
      <c r="G478" s="302"/>
      <c r="H478" s="164"/>
      <c r="I478" s="164"/>
      <c r="J478" s="164"/>
      <c r="K478" s="164"/>
    </row>
    <row r="479" spans="1:11" x14ac:dyDescent="0.15">
      <c r="A479" s="90"/>
      <c r="B479" s="164"/>
      <c r="C479" s="164"/>
      <c r="D479" s="164"/>
      <c r="E479" s="164"/>
      <c r="F479" s="302"/>
      <c r="G479" s="302"/>
      <c r="H479" s="164"/>
      <c r="I479" s="164"/>
      <c r="J479" s="164"/>
      <c r="K479" s="164"/>
    </row>
    <row r="480" spans="1:11" x14ac:dyDescent="0.15">
      <c r="A480" s="90"/>
      <c r="B480" s="164"/>
      <c r="C480" s="164"/>
      <c r="D480" s="164"/>
      <c r="E480" s="164"/>
      <c r="F480" s="302"/>
      <c r="G480" s="302"/>
      <c r="H480" s="164"/>
      <c r="I480" s="164"/>
      <c r="J480" s="164"/>
      <c r="K480" s="164"/>
    </row>
    <row r="481" spans="1:11" x14ac:dyDescent="0.15">
      <c r="A481" s="90"/>
      <c r="B481" s="164"/>
      <c r="C481" s="164"/>
      <c r="D481" s="164"/>
      <c r="E481" s="164"/>
      <c r="F481" s="302"/>
      <c r="G481" s="302"/>
      <c r="H481" s="164"/>
      <c r="I481" s="164"/>
      <c r="J481" s="164"/>
      <c r="K481" s="164"/>
    </row>
    <row r="482" spans="1:11" x14ac:dyDescent="0.15">
      <c r="A482" s="90"/>
      <c r="B482" s="164"/>
      <c r="C482" s="164"/>
      <c r="D482" s="164"/>
      <c r="E482" s="164"/>
      <c r="F482" s="302"/>
      <c r="G482" s="302"/>
      <c r="H482" s="164"/>
      <c r="I482" s="164"/>
      <c r="J482" s="164"/>
      <c r="K482" s="164"/>
    </row>
    <row r="483" spans="1:11" x14ac:dyDescent="0.15">
      <c r="A483" s="90"/>
      <c r="B483" s="164"/>
      <c r="C483" s="164"/>
      <c r="D483" s="164"/>
      <c r="E483" s="164"/>
      <c r="F483" s="302"/>
      <c r="G483" s="302"/>
      <c r="H483" s="164"/>
      <c r="I483" s="164"/>
      <c r="J483" s="164"/>
      <c r="K483" s="164"/>
    </row>
    <row r="484" spans="1:11" x14ac:dyDescent="0.15">
      <c r="A484" s="90"/>
      <c r="B484" s="164"/>
      <c r="C484" s="164"/>
      <c r="D484" s="164"/>
      <c r="E484" s="164"/>
      <c r="F484" s="302"/>
      <c r="G484" s="302"/>
      <c r="H484" s="164"/>
      <c r="I484" s="164"/>
      <c r="J484" s="164"/>
      <c r="K484" s="164"/>
    </row>
    <row r="485" spans="1:11" x14ac:dyDescent="0.15">
      <c r="A485" s="90"/>
      <c r="B485" s="164"/>
      <c r="C485" s="164"/>
      <c r="D485" s="164"/>
      <c r="E485" s="164"/>
      <c r="F485" s="302"/>
      <c r="G485" s="302"/>
      <c r="H485" s="164"/>
      <c r="I485" s="164"/>
      <c r="J485" s="164"/>
      <c r="K485" s="164"/>
    </row>
    <row r="486" spans="1:11" x14ac:dyDescent="0.15">
      <c r="A486" s="90"/>
      <c r="B486" s="164"/>
      <c r="C486" s="164"/>
      <c r="D486" s="164"/>
      <c r="E486" s="164"/>
      <c r="F486" s="302"/>
      <c r="G486" s="302"/>
      <c r="H486" s="164"/>
      <c r="I486" s="164"/>
      <c r="J486" s="164"/>
      <c r="K486" s="164"/>
    </row>
    <row r="487" spans="1:11" x14ac:dyDescent="0.15">
      <c r="A487" s="90"/>
      <c r="B487" s="164"/>
      <c r="C487" s="164"/>
      <c r="D487" s="164"/>
      <c r="E487" s="164"/>
      <c r="F487" s="302"/>
      <c r="G487" s="302"/>
      <c r="H487" s="164"/>
      <c r="I487" s="164"/>
      <c r="J487" s="164"/>
      <c r="K487" s="164"/>
    </row>
    <row r="488" spans="1:11" x14ac:dyDescent="0.15">
      <c r="A488" s="90"/>
      <c r="B488" s="164"/>
      <c r="C488" s="164"/>
      <c r="D488" s="164"/>
      <c r="E488" s="164"/>
      <c r="F488" s="302"/>
      <c r="G488" s="302"/>
      <c r="H488" s="164"/>
      <c r="I488" s="164"/>
      <c r="J488" s="164"/>
      <c r="K488" s="164"/>
    </row>
    <row r="489" spans="1:11" x14ac:dyDescent="0.15">
      <c r="A489" s="90"/>
      <c r="B489" s="164"/>
      <c r="C489" s="164"/>
      <c r="D489" s="164"/>
      <c r="E489" s="164"/>
      <c r="F489" s="302"/>
      <c r="G489" s="302"/>
      <c r="H489" s="164"/>
      <c r="I489" s="164"/>
      <c r="J489" s="164"/>
      <c r="K489" s="164"/>
    </row>
    <row r="490" spans="1:11" x14ac:dyDescent="0.15">
      <c r="A490" s="90"/>
      <c r="B490" s="164"/>
      <c r="C490" s="164"/>
      <c r="D490" s="164"/>
      <c r="E490" s="164"/>
      <c r="F490" s="302"/>
      <c r="G490" s="302"/>
      <c r="H490" s="164"/>
      <c r="I490" s="164"/>
      <c r="J490" s="164"/>
      <c r="K490" s="164"/>
    </row>
    <row r="491" spans="1:11" x14ac:dyDescent="0.15">
      <c r="A491" s="90"/>
      <c r="B491" s="164"/>
      <c r="C491" s="164"/>
      <c r="D491" s="164"/>
      <c r="E491" s="164"/>
      <c r="F491" s="302"/>
      <c r="G491" s="302"/>
      <c r="H491" s="164"/>
      <c r="I491" s="164"/>
      <c r="J491" s="164"/>
      <c r="K491" s="164"/>
    </row>
    <row r="492" spans="1:11" x14ac:dyDescent="0.15">
      <c r="A492" s="90"/>
      <c r="B492" s="164"/>
      <c r="C492" s="164"/>
      <c r="D492" s="164"/>
      <c r="E492" s="164"/>
      <c r="F492" s="302"/>
      <c r="G492" s="302"/>
      <c r="H492" s="164"/>
      <c r="I492" s="164"/>
      <c r="J492" s="164"/>
      <c r="K492" s="164"/>
    </row>
    <row r="493" spans="1:11" x14ac:dyDescent="0.15">
      <c r="A493" s="90"/>
      <c r="B493" s="164"/>
      <c r="C493" s="164"/>
      <c r="D493" s="164"/>
      <c r="E493" s="164"/>
      <c r="F493" s="302"/>
      <c r="G493" s="302"/>
      <c r="H493" s="164"/>
      <c r="I493" s="164"/>
      <c r="J493" s="164"/>
      <c r="K493" s="164"/>
    </row>
    <row r="494" spans="1:11" x14ac:dyDescent="0.15">
      <c r="A494" s="90"/>
      <c r="B494" s="164"/>
      <c r="C494" s="164"/>
      <c r="D494" s="164"/>
      <c r="E494" s="164"/>
      <c r="F494" s="302"/>
      <c r="G494" s="302"/>
      <c r="H494" s="164"/>
      <c r="I494" s="164"/>
      <c r="J494" s="164"/>
      <c r="K494" s="164"/>
    </row>
    <row r="495" spans="1:11" x14ac:dyDescent="0.15">
      <c r="A495" s="90"/>
      <c r="B495" s="164"/>
      <c r="C495" s="164"/>
      <c r="D495" s="164"/>
      <c r="E495" s="164"/>
      <c r="F495" s="302"/>
      <c r="G495" s="302"/>
      <c r="H495" s="164"/>
      <c r="I495" s="164"/>
      <c r="J495" s="164"/>
      <c r="K495" s="164"/>
    </row>
    <row r="496" spans="1:11" x14ac:dyDescent="0.15">
      <c r="A496" s="90"/>
      <c r="B496" s="164"/>
      <c r="C496" s="164"/>
      <c r="D496" s="164"/>
      <c r="E496" s="164"/>
      <c r="F496" s="302"/>
      <c r="G496" s="302"/>
      <c r="H496" s="164"/>
      <c r="I496" s="164"/>
      <c r="J496" s="164"/>
      <c r="K496" s="164"/>
    </row>
    <row r="497" spans="1:11" x14ac:dyDescent="0.15">
      <c r="A497" s="90"/>
      <c r="B497" s="164"/>
      <c r="C497" s="164"/>
      <c r="D497" s="164"/>
      <c r="E497" s="164"/>
      <c r="F497" s="302"/>
      <c r="G497" s="302"/>
      <c r="H497" s="164"/>
      <c r="I497" s="164"/>
      <c r="J497" s="164"/>
      <c r="K497" s="164"/>
    </row>
    <row r="498" spans="1:11" x14ac:dyDescent="0.15">
      <c r="A498" s="90"/>
      <c r="B498" s="164"/>
      <c r="C498" s="164"/>
      <c r="D498" s="164"/>
      <c r="E498" s="164"/>
      <c r="F498" s="302"/>
      <c r="G498" s="302"/>
      <c r="H498" s="164"/>
      <c r="I498" s="164"/>
      <c r="J498" s="164"/>
      <c r="K498" s="164"/>
    </row>
    <row r="499" spans="1:11" x14ac:dyDescent="0.15">
      <c r="A499" s="90"/>
      <c r="B499" s="164"/>
      <c r="C499" s="164"/>
      <c r="D499" s="164"/>
      <c r="E499" s="164"/>
      <c r="F499" s="302"/>
      <c r="G499" s="302"/>
      <c r="H499" s="164"/>
      <c r="I499" s="164"/>
      <c r="J499" s="164"/>
      <c r="K499" s="164"/>
    </row>
    <row r="500" spans="1:11" x14ac:dyDescent="0.15">
      <c r="A500" s="90"/>
      <c r="B500" s="164"/>
      <c r="C500" s="164"/>
      <c r="D500" s="164"/>
      <c r="E500" s="164"/>
      <c r="F500" s="302"/>
      <c r="G500" s="302"/>
      <c r="H500" s="164"/>
      <c r="I500" s="164"/>
      <c r="J500" s="164"/>
      <c r="K500" s="164"/>
    </row>
    <row r="501" spans="1:11" x14ac:dyDescent="0.15">
      <c r="A501" s="90"/>
      <c r="B501" s="164"/>
      <c r="C501" s="164"/>
      <c r="D501" s="164"/>
      <c r="E501" s="164"/>
      <c r="F501" s="302"/>
      <c r="G501" s="302"/>
      <c r="H501" s="164"/>
      <c r="I501" s="164"/>
      <c r="J501" s="164"/>
      <c r="K501" s="164"/>
    </row>
    <row r="502" spans="1:11" x14ac:dyDescent="0.15">
      <c r="A502" s="90"/>
      <c r="B502" s="164"/>
      <c r="C502" s="164"/>
      <c r="D502" s="164"/>
      <c r="E502" s="164"/>
      <c r="F502" s="302"/>
      <c r="G502" s="302"/>
      <c r="H502" s="164"/>
      <c r="I502" s="164"/>
      <c r="J502" s="164"/>
      <c r="K502" s="164"/>
    </row>
    <row r="503" spans="1:11" x14ac:dyDescent="0.15">
      <c r="A503" s="90"/>
      <c r="B503" s="164"/>
      <c r="C503" s="164"/>
      <c r="D503" s="164"/>
      <c r="E503" s="164"/>
      <c r="F503" s="302"/>
      <c r="G503" s="302"/>
      <c r="H503" s="164"/>
      <c r="I503" s="164"/>
      <c r="J503" s="164"/>
      <c r="K503" s="164"/>
    </row>
    <row r="504" spans="1:11" x14ac:dyDescent="0.15">
      <c r="A504" s="90"/>
      <c r="B504" s="164"/>
      <c r="C504" s="164"/>
      <c r="D504" s="164"/>
      <c r="E504" s="164"/>
      <c r="F504" s="302"/>
      <c r="G504" s="302"/>
      <c r="H504" s="164"/>
      <c r="I504" s="164"/>
      <c r="J504" s="164"/>
      <c r="K504" s="164"/>
    </row>
    <row r="505" spans="1:11" x14ac:dyDescent="0.15">
      <c r="A505" s="90"/>
      <c r="B505" s="164"/>
      <c r="C505" s="164"/>
      <c r="D505" s="164"/>
      <c r="E505" s="164"/>
      <c r="F505" s="302"/>
      <c r="G505" s="302"/>
      <c r="H505" s="164"/>
      <c r="I505" s="164"/>
      <c r="J505" s="164"/>
      <c r="K505" s="164"/>
    </row>
    <row r="506" spans="1:11" x14ac:dyDescent="0.15">
      <c r="A506" s="90"/>
      <c r="B506" s="164"/>
      <c r="C506" s="164"/>
      <c r="D506" s="164"/>
      <c r="E506" s="164"/>
      <c r="F506" s="302"/>
      <c r="G506" s="302"/>
      <c r="H506" s="164"/>
      <c r="I506" s="164"/>
      <c r="J506" s="164"/>
      <c r="K506" s="164"/>
    </row>
    <row r="507" spans="1:11" x14ac:dyDescent="0.15">
      <c r="A507" s="90"/>
      <c r="B507" s="164"/>
      <c r="C507" s="164"/>
      <c r="D507" s="164"/>
      <c r="E507" s="164"/>
      <c r="F507" s="302"/>
      <c r="G507" s="302"/>
      <c r="H507" s="164"/>
      <c r="I507" s="164"/>
      <c r="J507" s="164"/>
      <c r="K507" s="164"/>
    </row>
    <row r="508" spans="1:11" x14ac:dyDescent="0.15">
      <c r="A508" s="90"/>
      <c r="B508" s="164"/>
      <c r="C508" s="164"/>
      <c r="D508" s="164"/>
      <c r="E508" s="164"/>
      <c r="F508" s="302"/>
      <c r="G508" s="302"/>
      <c r="H508" s="164"/>
      <c r="I508" s="164"/>
      <c r="J508" s="164"/>
      <c r="K508" s="164"/>
    </row>
    <row r="509" spans="1:11" x14ac:dyDescent="0.15">
      <c r="A509" s="90"/>
      <c r="B509" s="164"/>
      <c r="C509" s="164"/>
      <c r="D509" s="164"/>
      <c r="E509" s="164"/>
      <c r="F509" s="302"/>
      <c r="G509" s="302"/>
      <c r="H509" s="164"/>
      <c r="I509" s="164"/>
      <c r="J509" s="164"/>
      <c r="K509" s="164"/>
    </row>
    <row r="510" spans="1:11" x14ac:dyDescent="0.15">
      <c r="A510" s="90"/>
      <c r="B510" s="164"/>
      <c r="C510" s="164"/>
      <c r="D510" s="164"/>
      <c r="E510" s="164"/>
      <c r="F510" s="302"/>
      <c r="G510" s="302"/>
      <c r="H510" s="164"/>
      <c r="I510" s="164"/>
      <c r="J510" s="164"/>
      <c r="K510" s="164"/>
    </row>
    <row r="511" spans="1:11" x14ac:dyDescent="0.15">
      <c r="A511" s="90"/>
      <c r="B511" s="164"/>
      <c r="C511" s="164"/>
      <c r="D511" s="164"/>
      <c r="E511" s="164"/>
      <c r="F511" s="302"/>
      <c r="G511" s="302"/>
      <c r="H511" s="164"/>
      <c r="I511" s="164"/>
      <c r="J511" s="164"/>
      <c r="K511" s="164"/>
    </row>
    <row r="512" spans="1:11" x14ac:dyDescent="0.15">
      <c r="A512" s="90"/>
      <c r="B512" s="164"/>
      <c r="C512" s="164"/>
      <c r="D512" s="164"/>
      <c r="E512" s="164"/>
      <c r="F512" s="302"/>
      <c r="G512" s="302"/>
      <c r="H512" s="164"/>
      <c r="I512" s="164"/>
      <c r="J512" s="164"/>
      <c r="K512" s="164"/>
    </row>
    <row r="513" spans="1:11" x14ac:dyDescent="0.15">
      <c r="A513" s="90"/>
      <c r="B513" s="164"/>
      <c r="C513" s="164"/>
      <c r="D513" s="164"/>
      <c r="E513" s="164"/>
      <c r="F513" s="302"/>
      <c r="G513" s="302"/>
      <c r="H513" s="164"/>
      <c r="I513" s="164"/>
      <c r="J513" s="164"/>
      <c r="K513" s="164"/>
    </row>
    <row r="514" spans="1:11" x14ac:dyDescent="0.15">
      <c r="A514" s="90"/>
      <c r="B514" s="164"/>
      <c r="C514" s="164"/>
      <c r="D514" s="164"/>
      <c r="E514" s="164"/>
      <c r="F514" s="302"/>
      <c r="G514" s="302"/>
      <c r="H514" s="164"/>
      <c r="I514" s="164"/>
      <c r="J514" s="164"/>
      <c r="K514" s="164"/>
    </row>
    <row r="515" spans="1:11" x14ac:dyDescent="0.15">
      <c r="A515" s="90"/>
      <c r="B515" s="164"/>
      <c r="C515" s="164"/>
      <c r="D515" s="164"/>
      <c r="E515" s="164"/>
      <c r="F515" s="302"/>
      <c r="G515" s="302"/>
      <c r="H515" s="164"/>
      <c r="I515" s="164"/>
      <c r="J515" s="164"/>
      <c r="K515" s="164"/>
    </row>
    <row r="516" spans="1:11" x14ac:dyDescent="0.15">
      <c r="A516" s="90"/>
      <c r="B516" s="164"/>
      <c r="C516" s="164"/>
      <c r="D516" s="164"/>
      <c r="E516" s="164"/>
      <c r="F516" s="302"/>
      <c r="G516" s="302"/>
      <c r="H516" s="164"/>
      <c r="I516" s="164"/>
      <c r="J516" s="164"/>
      <c r="K516" s="164"/>
    </row>
    <row r="517" spans="1:11" x14ac:dyDescent="0.15">
      <c r="A517" s="90"/>
      <c r="B517" s="164"/>
      <c r="C517" s="164"/>
      <c r="D517" s="164"/>
      <c r="E517" s="164"/>
      <c r="F517" s="302"/>
      <c r="G517" s="302"/>
      <c r="H517" s="164"/>
      <c r="I517" s="164"/>
      <c r="J517" s="164"/>
      <c r="K517" s="164"/>
    </row>
    <row r="518" spans="1:11" x14ac:dyDescent="0.15">
      <c r="A518" s="90"/>
      <c r="B518" s="164"/>
      <c r="C518" s="164"/>
      <c r="D518" s="164"/>
      <c r="E518" s="164"/>
      <c r="F518" s="302"/>
      <c r="G518" s="302"/>
      <c r="H518" s="164"/>
      <c r="I518" s="164"/>
      <c r="J518" s="164"/>
      <c r="K518" s="164"/>
    </row>
    <row r="519" spans="1:11" x14ac:dyDescent="0.15">
      <c r="A519" s="90"/>
      <c r="B519" s="164"/>
      <c r="C519" s="164"/>
      <c r="D519" s="164"/>
      <c r="E519" s="164"/>
      <c r="F519" s="302"/>
      <c r="G519" s="302"/>
      <c r="H519" s="164"/>
      <c r="I519" s="164"/>
      <c r="J519" s="164"/>
      <c r="K519" s="164"/>
    </row>
    <row r="520" spans="1:11" x14ac:dyDescent="0.15">
      <c r="A520" s="90"/>
      <c r="B520" s="164"/>
      <c r="C520" s="164"/>
      <c r="D520" s="164"/>
      <c r="E520" s="164"/>
      <c r="F520" s="302"/>
      <c r="G520" s="302"/>
      <c r="H520" s="164"/>
      <c r="I520" s="164"/>
      <c r="J520" s="164"/>
      <c r="K520" s="164"/>
    </row>
    <row r="521" spans="1:11" x14ac:dyDescent="0.15">
      <c r="A521" s="90"/>
      <c r="B521" s="164"/>
      <c r="C521" s="164"/>
      <c r="D521" s="164"/>
      <c r="E521" s="164"/>
      <c r="F521" s="302"/>
      <c r="G521" s="302"/>
      <c r="H521" s="164"/>
      <c r="I521" s="164"/>
      <c r="J521" s="164"/>
      <c r="K521" s="164"/>
    </row>
    <row r="522" spans="1:11" x14ac:dyDescent="0.15">
      <c r="A522" s="90"/>
      <c r="B522" s="164"/>
      <c r="C522" s="164"/>
      <c r="D522" s="164"/>
      <c r="E522" s="164"/>
      <c r="F522" s="302"/>
      <c r="G522" s="302"/>
      <c r="H522" s="164"/>
      <c r="I522" s="164"/>
      <c r="J522" s="164"/>
      <c r="K522" s="164"/>
    </row>
    <row r="523" spans="1:11" x14ac:dyDescent="0.15">
      <c r="A523" s="90"/>
      <c r="B523" s="164"/>
      <c r="C523" s="164"/>
      <c r="D523" s="164"/>
      <c r="E523" s="164"/>
      <c r="F523" s="302"/>
      <c r="G523" s="302"/>
      <c r="H523" s="164"/>
      <c r="I523" s="164"/>
      <c r="J523" s="164"/>
      <c r="K523" s="164"/>
    </row>
    <row r="524" spans="1:11" x14ac:dyDescent="0.15">
      <c r="A524" s="90"/>
      <c r="B524" s="164"/>
      <c r="C524" s="164"/>
      <c r="D524" s="164"/>
      <c r="E524" s="164"/>
      <c r="F524" s="302"/>
      <c r="G524" s="302"/>
      <c r="H524" s="164"/>
      <c r="I524" s="164"/>
      <c r="J524" s="164"/>
      <c r="K524" s="164"/>
    </row>
    <row r="525" spans="1:11" x14ac:dyDescent="0.15">
      <c r="A525" s="90"/>
      <c r="B525" s="164"/>
      <c r="C525" s="164"/>
      <c r="D525" s="164"/>
      <c r="E525" s="164"/>
      <c r="F525" s="302"/>
      <c r="G525" s="302"/>
      <c r="H525" s="164"/>
      <c r="I525" s="164"/>
      <c r="J525" s="164"/>
      <c r="K525" s="164"/>
    </row>
    <row r="526" spans="1:11" x14ac:dyDescent="0.15">
      <c r="A526" s="90"/>
      <c r="B526" s="164"/>
      <c r="C526" s="164"/>
      <c r="D526" s="164"/>
      <c r="E526" s="164"/>
      <c r="F526" s="302"/>
      <c r="G526" s="302"/>
      <c r="H526" s="164"/>
      <c r="I526" s="164"/>
      <c r="J526" s="164"/>
      <c r="K526" s="164"/>
    </row>
    <row r="527" spans="1:11" x14ac:dyDescent="0.15">
      <c r="A527" s="90"/>
      <c r="B527" s="164"/>
      <c r="C527" s="164"/>
      <c r="D527" s="164"/>
      <c r="E527" s="164"/>
      <c r="F527" s="302"/>
      <c r="G527" s="302"/>
      <c r="H527" s="164"/>
      <c r="I527" s="164"/>
      <c r="J527" s="164"/>
      <c r="K527" s="164"/>
    </row>
    <row r="528" spans="1:11" x14ac:dyDescent="0.15">
      <c r="A528" s="90"/>
      <c r="B528" s="164"/>
      <c r="C528" s="164"/>
      <c r="D528" s="164"/>
      <c r="E528" s="164"/>
      <c r="F528" s="302"/>
      <c r="G528" s="302"/>
      <c r="H528" s="164"/>
      <c r="I528" s="164"/>
      <c r="J528" s="164"/>
      <c r="K528" s="164"/>
    </row>
    <row r="529" spans="1:11" x14ac:dyDescent="0.15">
      <c r="A529" s="90"/>
      <c r="B529" s="164"/>
      <c r="C529" s="164"/>
      <c r="D529" s="164"/>
      <c r="E529" s="164"/>
      <c r="F529" s="302"/>
      <c r="G529" s="302"/>
      <c r="H529" s="164"/>
      <c r="I529" s="164"/>
      <c r="J529" s="164"/>
      <c r="K529" s="164"/>
    </row>
    <row r="530" spans="1:11" x14ac:dyDescent="0.15">
      <c r="A530" s="90"/>
      <c r="B530" s="164"/>
      <c r="C530" s="164"/>
      <c r="D530" s="164"/>
      <c r="E530" s="164"/>
      <c r="F530" s="302"/>
      <c r="G530" s="302"/>
      <c r="H530" s="164"/>
      <c r="I530" s="164"/>
      <c r="J530" s="164"/>
      <c r="K530" s="164"/>
    </row>
    <row r="531" spans="1:11" x14ac:dyDescent="0.15">
      <c r="A531" s="90"/>
      <c r="B531" s="164"/>
      <c r="C531" s="164"/>
      <c r="D531" s="164"/>
      <c r="E531" s="164"/>
      <c r="F531" s="302"/>
      <c r="G531" s="302"/>
      <c r="H531" s="164"/>
      <c r="I531" s="164"/>
      <c r="J531" s="164"/>
      <c r="K531" s="164"/>
    </row>
    <row r="532" spans="1:11" x14ac:dyDescent="0.15">
      <c r="A532" s="90"/>
      <c r="B532" s="164"/>
      <c r="C532" s="164"/>
      <c r="D532" s="164"/>
      <c r="E532" s="164"/>
      <c r="F532" s="302"/>
      <c r="G532" s="302"/>
      <c r="H532" s="164"/>
      <c r="I532" s="164"/>
      <c r="J532" s="164"/>
      <c r="K532" s="164"/>
    </row>
    <row r="533" spans="1:11" x14ac:dyDescent="0.15">
      <c r="A533" s="90"/>
      <c r="B533" s="164"/>
      <c r="C533" s="164"/>
      <c r="D533" s="164"/>
      <c r="E533" s="164"/>
      <c r="F533" s="302"/>
      <c r="G533" s="302"/>
      <c r="H533" s="164"/>
      <c r="I533" s="164"/>
      <c r="J533" s="164"/>
      <c r="K533" s="164"/>
    </row>
    <row r="534" spans="1:11" x14ac:dyDescent="0.15">
      <c r="A534" s="90"/>
      <c r="B534" s="164"/>
      <c r="C534" s="164"/>
      <c r="D534" s="164"/>
      <c r="E534" s="164"/>
      <c r="F534" s="302"/>
      <c r="G534" s="302"/>
      <c r="H534" s="164"/>
      <c r="I534" s="164"/>
      <c r="J534" s="164"/>
      <c r="K534" s="164"/>
    </row>
    <row r="535" spans="1:11" x14ac:dyDescent="0.15">
      <c r="A535" s="90"/>
      <c r="B535" s="164"/>
      <c r="C535" s="164"/>
      <c r="D535" s="164"/>
      <c r="E535" s="164"/>
      <c r="F535" s="302"/>
      <c r="G535" s="302"/>
      <c r="H535" s="164"/>
      <c r="I535" s="164"/>
      <c r="J535" s="164"/>
      <c r="K535" s="164"/>
    </row>
    <row r="536" spans="1:11" x14ac:dyDescent="0.15">
      <c r="A536" s="90"/>
      <c r="B536" s="164"/>
      <c r="C536" s="164"/>
      <c r="D536" s="164"/>
      <c r="E536" s="164"/>
      <c r="F536" s="302"/>
      <c r="G536" s="302"/>
      <c r="H536" s="164"/>
      <c r="I536" s="164"/>
      <c r="J536" s="164"/>
      <c r="K536" s="164"/>
    </row>
    <row r="537" spans="1:11" x14ac:dyDescent="0.15">
      <c r="A537" s="90"/>
      <c r="B537" s="164"/>
      <c r="C537" s="164"/>
      <c r="D537" s="164"/>
      <c r="E537" s="164"/>
      <c r="F537" s="302"/>
      <c r="G537" s="302"/>
      <c r="H537" s="164"/>
      <c r="I537" s="164"/>
      <c r="J537" s="164"/>
      <c r="K537" s="164"/>
    </row>
    <row r="538" spans="1:11" x14ac:dyDescent="0.15">
      <c r="A538" s="90"/>
      <c r="B538" s="164"/>
      <c r="C538" s="164"/>
      <c r="D538" s="164"/>
      <c r="E538" s="164"/>
      <c r="F538" s="302"/>
      <c r="G538" s="302"/>
      <c r="H538" s="164"/>
      <c r="I538" s="164"/>
      <c r="J538" s="164"/>
      <c r="K538" s="164"/>
    </row>
    <row r="539" spans="1:11" x14ac:dyDescent="0.15">
      <c r="A539" s="90"/>
      <c r="B539" s="164"/>
      <c r="C539" s="164"/>
      <c r="D539" s="164"/>
      <c r="E539" s="164"/>
      <c r="F539" s="302"/>
      <c r="G539" s="302"/>
      <c r="H539" s="164"/>
      <c r="I539" s="164"/>
      <c r="J539" s="164"/>
      <c r="K539" s="164"/>
    </row>
    <row r="540" spans="1:11" x14ac:dyDescent="0.15">
      <c r="A540" s="90"/>
      <c r="B540" s="164"/>
      <c r="C540" s="164"/>
      <c r="D540" s="164"/>
      <c r="E540" s="164"/>
      <c r="F540" s="302"/>
      <c r="G540" s="302"/>
      <c r="H540" s="164"/>
      <c r="I540" s="164"/>
      <c r="J540" s="164"/>
      <c r="K540" s="164"/>
    </row>
    <row r="541" spans="1:11" x14ac:dyDescent="0.15">
      <c r="A541" s="90"/>
      <c r="B541" s="164"/>
      <c r="C541" s="164"/>
      <c r="D541" s="164"/>
      <c r="E541" s="164"/>
      <c r="F541" s="302"/>
      <c r="G541" s="302"/>
      <c r="H541" s="164"/>
      <c r="I541" s="164"/>
      <c r="J541" s="164"/>
      <c r="K541" s="164"/>
    </row>
    <row r="542" spans="1:11" x14ac:dyDescent="0.15">
      <c r="A542" s="90"/>
      <c r="B542" s="164"/>
      <c r="C542" s="164"/>
      <c r="D542" s="164"/>
      <c r="E542" s="164"/>
      <c r="F542" s="302"/>
      <c r="G542" s="302"/>
      <c r="H542" s="164"/>
      <c r="I542" s="164"/>
      <c r="J542" s="164"/>
      <c r="K542" s="164"/>
    </row>
    <row r="543" spans="1:11" x14ac:dyDescent="0.15">
      <c r="A543" s="90"/>
      <c r="B543" s="164"/>
      <c r="C543" s="164"/>
      <c r="D543" s="164"/>
      <c r="E543" s="164"/>
      <c r="F543" s="302"/>
      <c r="G543" s="302"/>
      <c r="H543" s="164"/>
      <c r="I543" s="164"/>
      <c r="J543" s="164"/>
      <c r="K543" s="164"/>
    </row>
    <row r="544" spans="1:11" x14ac:dyDescent="0.15">
      <c r="A544" s="90"/>
      <c r="B544" s="164"/>
      <c r="C544" s="164"/>
      <c r="D544" s="164"/>
      <c r="E544" s="164"/>
      <c r="F544" s="302"/>
      <c r="G544" s="302"/>
      <c r="H544" s="164"/>
      <c r="I544" s="164"/>
      <c r="J544" s="164"/>
      <c r="K544" s="164"/>
    </row>
    <row r="545" spans="1:11" x14ac:dyDescent="0.15">
      <c r="A545" s="90"/>
      <c r="B545" s="164"/>
      <c r="C545" s="164"/>
      <c r="D545" s="164"/>
      <c r="E545" s="164"/>
      <c r="F545" s="302"/>
      <c r="G545" s="302"/>
      <c r="H545" s="164"/>
      <c r="I545" s="164"/>
      <c r="J545" s="164"/>
      <c r="K545" s="164"/>
    </row>
    <row r="546" spans="1:11" x14ac:dyDescent="0.15">
      <c r="A546" s="90"/>
      <c r="B546" s="164"/>
      <c r="C546" s="164"/>
      <c r="D546" s="164"/>
      <c r="E546" s="164"/>
      <c r="F546" s="302"/>
      <c r="G546" s="302"/>
      <c r="H546" s="164"/>
      <c r="I546" s="164"/>
      <c r="J546" s="164"/>
      <c r="K546" s="164"/>
    </row>
    <row r="547" spans="1:11" x14ac:dyDescent="0.15">
      <c r="A547" s="90"/>
      <c r="B547" s="164"/>
      <c r="C547" s="164"/>
      <c r="D547" s="164"/>
      <c r="E547" s="164"/>
      <c r="F547" s="302"/>
      <c r="G547" s="302"/>
      <c r="H547" s="164"/>
      <c r="I547" s="164"/>
      <c r="J547" s="164"/>
      <c r="K547" s="164"/>
    </row>
    <row r="548" spans="1:11" x14ac:dyDescent="0.15">
      <c r="A548" s="90"/>
      <c r="B548" s="164"/>
      <c r="C548" s="164"/>
      <c r="D548" s="164"/>
      <c r="E548" s="164"/>
      <c r="F548" s="302"/>
      <c r="G548" s="302"/>
      <c r="H548" s="164"/>
      <c r="I548" s="164"/>
      <c r="J548" s="164"/>
      <c r="K548" s="164"/>
    </row>
    <row r="549" spans="1:11" x14ac:dyDescent="0.15">
      <c r="A549" s="90"/>
      <c r="B549" s="164"/>
      <c r="C549" s="164"/>
      <c r="D549" s="164"/>
      <c r="E549" s="164"/>
      <c r="F549" s="302"/>
      <c r="G549" s="302"/>
      <c r="H549" s="164"/>
      <c r="I549" s="164"/>
      <c r="J549" s="164"/>
      <c r="K549" s="164"/>
    </row>
    <row r="550" spans="1:11" x14ac:dyDescent="0.15">
      <c r="A550" s="90"/>
      <c r="B550" s="164"/>
      <c r="C550" s="164"/>
      <c r="D550" s="164"/>
      <c r="E550" s="164"/>
      <c r="F550" s="302"/>
      <c r="G550" s="302"/>
      <c r="H550" s="164"/>
      <c r="I550" s="164"/>
      <c r="J550" s="164"/>
      <c r="K550" s="164"/>
    </row>
    <row r="551" spans="1:11" x14ac:dyDescent="0.15">
      <c r="A551" s="90"/>
      <c r="B551" s="164"/>
      <c r="C551" s="164"/>
      <c r="D551" s="164"/>
      <c r="E551" s="164"/>
      <c r="F551" s="302"/>
      <c r="G551" s="302"/>
      <c r="H551" s="164"/>
      <c r="I551" s="164"/>
      <c r="J551" s="164"/>
      <c r="K551" s="164"/>
    </row>
    <row r="552" spans="1:11" x14ac:dyDescent="0.15">
      <c r="A552" s="90"/>
      <c r="B552" s="164"/>
      <c r="C552" s="164"/>
      <c r="D552" s="164"/>
      <c r="E552" s="164"/>
      <c r="F552" s="302"/>
      <c r="G552" s="302"/>
      <c r="H552" s="164"/>
      <c r="I552" s="164"/>
      <c r="J552" s="164"/>
      <c r="K552" s="164"/>
    </row>
    <row r="553" spans="1:11" x14ac:dyDescent="0.15">
      <c r="A553" s="90"/>
      <c r="B553" s="164"/>
      <c r="C553" s="164"/>
      <c r="D553" s="164"/>
      <c r="E553" s="164"/>
      <c r="F553" s="302"/>
      <c r="G553" s="302"/>
      <c r="H553" s="164"/>
      <c r="I553" s="164"/>
      <c r="J553" s="164"/>
      <c r="K553" s="164"/>
    </row>
    <row r="554" spans="1:11" x14ac:dyDescent="0.15">
      <c r="A554" s="90"/>
      <c r="B554" s="164"/>
      <c r="C554" s="164"/>
      <c r="D554" s="164"/>
      <c r="E554" s="164"/>
      <c r="F554" s="302"/>
      <c r="G554" s="302"/>
      <c r="H554" s="164"/>
      <c r="I554" s="164"/>
      <c r="J554" s="164"/>
      <c r="K554" s="164"/>
    </row>
    <row r="555" spans="1:11" x14ac:dyDescent="0.15">
      <c r="A555" s="90"/>
      <c r="B555" s="164"/>
      <c r="C555" s="164"/>
      <c r="D555" s="164"/>
      <c r="E555" s="164"/>
      <c r="F555" s="302"/>
      <c r="G555" s="302"/>
      <c r="H555" s="164"/>
      <c r="I555" s="164"/>
      <c r="J555" s="164"/>
      <c r="K555" s="164"/>
    </row>
    <row r="556" spans="1:11" x14ac:dyDescent="0.15">
      <c r="A556" s="90"/>
      <c r="B556" s="164"/>
      <c r="C556" s="164"/>
      <c r="D556" s="164"/>
      <c r="E556" s="164"/>
      <c r="F556" s="302"/>
      <c r="G556" s="302"/>
      <c r="H556" s="164"/>
      <c r="I556" s="164"/>
      <c r="J556" s="164"/>
      <c r="K556" s="164"/>
    </row>
    <row r="557" spans="1:11" x14ac:dyDescent="0.15">
      <c r="A557" s="90"/>
      <c r="B557" s="164"/>
      <c r="C557" s="164"/>
      <c r="D557" s="164"/>
      <c r="E557" s="164"/>
      <c r="F557" s="302"/>
      <c r="G557" s="302"/>
      <c r="H557" s="164"/>
      <c r="I557" s="164"/>
      <c r="J557" s="164"/>
      <c r="K557" s="164"/>
    </row>
    <row r="558" spans="1:11" x14ac:dyDescent="0.15">
      <c r="A558" s="90"/>
      <c r="B558" s="164"/>
      <c r="C558" s="164"/>
      <c r="D558" s="164"/>
      <c r="E558" s="164"/>
      <c r="F558" s="302"/>
      <c r="G558" s="302"/>
      <c r="H558" s="164"/>
      <c r="I558" s="164"/>
      <c r="J558" s="164"/>
      <c r="K558" s="164"/>
    </row>
    <row r="559" spans="1:11" x14ac:dyDescent="0.15">
      <c r="A559" s="90"/>
      <c r="B559" s="164"/>
      <c r="C559" s="164"/>
      <c r="D559" s="164"/>
      <c r="E559" s="164"/>
      <c r="F559" s="302"/>
      <c r="G559" s="302"/>
      <c r="H559" s="164"/>
      <c r="I559" s="164"/>
      <c r="J559" s="164"/>
      <c r="K559" s="164"/>
    </row>
    <row r="560" spans="1:11" x14ac:dyDescent="0.15">
      <c r="A560" s="90"/>
      <c r="B560" s="164"/>
      <c r="C560" s="164"/>
      <c r="D560" s="164"/>
      <c r="E560" s="164"/>
      <c r="F560" s="302"/>
      <c r="G560" s="302"/>
      <c r="H560" s="164"/>
      <c r="I560" s="164"/>
      <c r="J560" s="164"/>
      <c r="K560" s="164"/>
    </row>
    <row r="561" spans="1:11" x14ac:dyDescent="0.15">
      <c r="A561" s="90"/>
      <c r="B561" s="164"/>
      <c r="C561" s="164"/>
      <c r="D561" s="164"/>
      <c r="E561" s="164"/>
      <c r="F561" s="302"/>
      <c r="G561" s="302"/>
      <c r="H561" s="164"/>
      <c r="I561" s="164"/>
      <c r="J561" s="164"/>
      <c r="K561" s="164"/>
    </row>
    <row r="562" spans="1:11" x14ac:dyDescent="0.15">
      <c r="A562" s="90"/>
      <c r="B562" s="164"/>
      <c r="C562" s="164"/>
      <c r="D562" s="164"/>
      <c r="E562" s="164"/>
      <c r="F562" s="302"/>
      <c r="G562" s="302"/>
      <c r="H562" s="164"/>
      <c r="I562" s="164"/>
      <c r="J562" s="164"/>
      <c r="K562" s="164"/>
    </row>
    <row r="563" spans="1:11" x14ac:dyDescent="0.15">
      <c r="A563" s="90"/>
      <c r="B563" s="164"/>
      <c r="C563" s="164"/>
      <c r="D563" s="164"/>
      <c r="E563" s="164"/>
      <c r="F563" s="302"/>
      <c r="G563" s="302"/>
      <c r="H563" s="164"/>
      <c r="I563" s="164"/>
      <c r="J563" s="164"/>
      <c r="K563" s="164"/>
    </row>
    <row r="564" spans="1:11" x14ac:dyDescent="0.15">
      <c r="A564" s="90"/>
      <c r="B564" s="164"/>
      <c r="C564" s="164"/>
      <c r="D564" s="164"/>
      <c r="E564" s="164"/>
      <c r="F564" s="302"/>
      <c r="G564" s="302"/>
      <c r="H564" s="164"/>
      <c r="I564" s="164"/>
      <c r="J564" s="164"/>
      <c r="K564" s="164"/>
    </row>
    <row r="565" spans="1:11" x14ac:dyDescent="0.15">
      <c r="A565" s="90"/>
      <c r="B565" s="164"/>
      <c r="C565" s="164"/>
      <c r="D565" s="164"/>
      <c r="E565" s="164"/>
      <c r="F565" s="302"/>
      <c r="G565" s="302"/>
      <c r="H565" s="164"/>
      <c r="I565" s="164"/>
      <c r="J565" s="164"/>
      <c r="K565" s="164"/>
    </row>
    <row r="566" spans="1:11" x14ac:dyDescent="0.15">
      <c r="A566" s="90"/>
      <c r="B566" s="164"/>
      <c r="C566" s="164"/>
      <c r="D566" s="164"/>
      <c r="E566" s="164"/>
      <c r="F566" s="302"/>
      <c r="G566" s="302"/>
      <c r="H566" s="164"/>
      <c r="I566" s="164"/>
      <c r="J566" s="164"/>
      <c r="K566" s="164"/>
    </row>
    <row r="567" spans="1:11" x14ac:dyDescent="0.15">
      <c r="A567" s="90"/>
      <c r="B567" s="164"/>
      <c r="C567" s="164"/>
      <c r="D567" s="164"/>
      <c r="E567" s="164"/>
      <c r="F567" s="302"/>
      <c r="G567" s="302"/>
      <c r="H567" s="164"/>
      <c r="I567" s="164"/>
      <c r="J567" s="164"/>
      <c r="K567" s="164"/>
    </row>
    <row r="568" spans="1:11" x14ac:dyDescent="0.15">
      <c r="A568" s="90"/>
      <c r="B568" s="164"/>
      <c r="C568" s="164"/>
      <c r="D568" s="164"/>
      <c r="E568" s="164"/>
      <c r="F568" s="302"/>
      <c r="G568" s="302"/>
      <c r="H568" s="164"/>
      <c r="I568" s="164"/>
      <c r="J568" s="164"/>
      <c r="K568" s="164"/>
    </row>
    <row r="569" spans="1:11" x14ac:dyDescent="0.15">
      <c r="A569" s="90"/>
      <c r="B569" s="164"/>
      <c r="C569" s="164"/>
      <c r="D569" s="164"/>
      <c r="E569" s="164"/>
      <c r="F569" s="302"/>
      <c r="G569" s="302"/>
      <c r="H569" s="164"/>
      <c r="I569" s="164"/>
      <c r="J569" s="164"/>
      <c r="K569" s="164"/>
    </row>
    <row r="570" spans="1:11" x14ac:dyDescent="0.15">
      <c r="A570" s="90"/>
      <c r="B570" s="164"/>
      <c r="C570" s="164"/>
      <c r="D570" s="164"/>
      <c r="E570" s="164"/>
      <c r="F570" s="302"/>
      <c r="G570" s="302"/>
      <c r="H570" s="164"/>
      <c r="I570" s="164"/>
      <c r="J570" s="164"/>
      <c r="K570" s="164"/>
    </row>
    <row r="571" spans="1:11" x14ac:dyDescent="0.15">
      <c r="A571" s="90"/>
      <c r="B571" s="164"/>
      <c r="C571" s="164"/>
      <c r="D571" s="164"/>
      <c r="E571" s="164"/>
      <c r="F571" s="302"/>
      <c r="G571" s="302"/>
      <c r="H571" s="164"/>
      <c r="I571" s="164"/>
      <c r="J571" s="164"/>
      <c r="K571" s="164"/>
    </row>
    <row r="572" spans="1:11" x14ac:dyDescent="0.15">
      <c r="A572" s="90"/>
      <c r="B572" s="164"/>
      <c r="C572" s="164"/>
      <c r="D572" s="164"/>
      <c r="E572" s="164"/>
      <c r="F572" s="302"/>
      <c r="G572" s="302"/>
      <c r="H572" s="164"/>
      <c r="I572" s="164"/>
      <c r="J572" s="164"/>
      <c r="K572" s="164"/>
    </row>
    <row r="573" spans="1:11" x14ac:dyDescent="0.15">
      <c r="A573" s="90"/>
      <c r="B573" s="164"/>
      <c r="C573" s="164"/>
      <c r="D573" s="164"/>
      <c r="E573" s="164"/>
      <c r="F573" s="302"/>
      <c r="G573" s="302"/>
      <c r="H573" s="164"/>
      <c r="I573" s="164"/>
      <c r="J573" s="164"/>
      <c r="K573" s="164"/>
    </row>
    <row r="574" spans="1:11" x14ac:dyDescent="0.15">
      <c r="A574" s="90"/>
      <c r="B574" s="164"/>
      <c r="C574" s="164"/>
      <c r="D574" s="164"/>
      <c r="E574" s="164"/>
      <c r="F574" s="302"/>
      <c r="G574" s="302"/>
      <c r="H574" s="164"/>
      <c r="I574" s="164"/>
      <c r="J574" s="164"/>
      <c r="K574" s="164"/>
    </row>
    <row r="575" spans="1:11" x14ac:dyDescent="0.15">
      <c r="A575" s="90"/>
      <c r="B575" s="164"/>
      <c r="C575" s="164"/>
      <c r="D575" s="164"/>
      <c r="E575" s="164"/>
      <c r="F575" s="302"/>
      <c r="G575" s="302"/>
      <c r="H575" s="164"/>
      <c r="I575" s="164"/>
      <c r="J575" s="164"/>
      <c r="K575" s="164"/>
    </row>
    <row r="576" spans="1:11" x14ac:dyDescent="0.15">
      <c r="A576" s="90"/>
      <c r="B576" s="164"/>
      <c r="C576" s="164"/>
      <c r="D576" s="164"/>
      <c r="E576" s="164"/>
      <c r="F576" s="302"/>
      <c r="G576" s="302"/>
      <c r="H576" s="164"/>
      <c r="I576" s="164"/>
      <c r="J576" s="164"/>
      <c r="K576" s="164"/>
    </row>
    <row r="577" spans="1:11" x14ac:dyDescent="0.15">
      <c r="A577" s="90"/>
      <c r="B577" s="164"/>
      <c r="C577" s="164"/>
      <c r="D577" s="164"/>
      <c r="E577" s="164"/>
      <c r="F577" s="302"/>
      <c r="G577" s="302"/>
      <c r="H577" s="164"/>
      <c r="I577" s="164"/>
      <c r="J577" s="164"/>
      <c r="K577" s="164"/>
    </row>
    <row r="578" spans="1:11" x14ac:dyDescent="0.15">
      <c r="A578" s="90"/>
      <c r="B578" s="164"/>
      <c r="C578" s="164"/>
      <c r="D578" s="164"/>
      <c r="E578" s="164"/>
      <c r="F578" s="302"/>
      <c r="G578" s="302"/>
      <c r="H578" s="164"/>
      <c r="I578" s="164"/>
      <c r="J578" s="164"/>
      <c r="K578" s="164"/>
    </row>
    <row r="579" spans="1:11" x14ac:dyDescent="0.15">
      <c r="A579" s="90"/>
      <c r="B579" s="164"/>
      <c r="C579" s="164"/>
      <c r="D579" s="164"/>
      <c r="E579" s="164"/>
      <c r="F579" s="302"/>
      <c r="G579" s="302"/>
      <c r="H579" s="164"/>
      <c r="I579" s="164"/>
      <c r="J579" s="164"/>
      <c r="K579" s="164"/>
    </row>
    <row r="580" spans="1:11" x14ac:dyDescent="0.15">
      <c r="A580" s="90"/>
      <c r="B580" s="164"/>
      <c r="C580" s="164"/>
      <c r="D580" s="164"/>
      <c r="E580" s="164"/>
      <c r="F580" s="302"/>
      <c r="G580" s="302"/>
      <c r="H580" s="164"/>
      <c r="I580" s="164"/>
      <c r="J580" s="164"/>
      <c r="K580" s="164"/>
    </row>
    <row r="581" spans="1:11" x14ac:dyDescent="0.15">
      <c r="A581" s="90"/>
      <c r="B581" s="164"/>
      <c r="C581" s="164"/>
      <c r="D581" s="164"/>
      <c r="E581" s="164"/>
      <c r="F581" s="302"/>
      <c r="G581" s="302"/>
      <c r="H581" s="164"/>
      <c r="I581" s="164"/>
      <c r="J581" s="164"/>
      <c r="K581" s="164"/>
    </row>
    <row r="582" spans="1:11" x14ac:dyDescent="0.15">
      <c r="A582" s="90"/>
      <c r="B582" s="164"/>
      <c r="C582" s="164"/>
      <c r="D582" s="164"/>
      <c r="E582" s="164"/>
      <c r="F582" s="302"/>
      <c r="G582" s="302"/>
      <c r="H582" s="164"/>
      <c r="I582" s="164"/>
      <c r="J582" s="164"/>
      <c r="K582" s="164"/>
    </row>
    <row r="583" spans="1:11" x14ac:dyDescent="0.15">
      <c r="A583" s="90"/>
      <c r="B583" s="164"/>
      <c r="C583" s="164"/>
      <c r="D583" s="164"/>
      <c r="E583" s="164"/>
      <c r="F583" s="302"/>
      <c r="G583" s="302"/>
      <c r="H583" s="164"/>
      <c r="I583" s="164"/>
      <c r="J583" s="164"/>
      <c r="K583" s="164"/>
    </row>
    <row r="584" spans="1:11" x14ac:dyDescent="0.15">
      <c r="A584" s="90"/>
      <c r="B584" s="164"/>
      <c r="C584" s="164"/>
      <c r="D584" s="164"/>
      <c r="E584" s="164"/>
      <c r="F584" s="302"/>
      <c r="G584" s="302"/>
      <c r="H584" s="164"/>
      <c r="I584" s="164"/>
      <c r="J584" s="164"/>
      <c r="K584" s="164"/>
    </row>
    <row r="585" spans="1:11" x14ac:dyDescent="0.15">
      <c r="A585" s="90"/>
      <c r="B585" s="164"/>
      <c r="C585" s="164"/>
      <c r="D585" s="164"/>
      <c r="E585" s="164"/>
      <c r="F585" s="302"/>
      <c r="G585" s="302"/>
      <c r="H585" s="164"/>
      <c r="I585" s="164"/>
      <c r="J585" s="164"/>
      <c r="K585" s="164"/>
    </row>
    <row r="586" spans="1:11" x14ac:dyDescent="0.15">
      <c r="A586" s="90"/>
      <c r="B586" s="164"/>
      <c r="C586" s="164"/>
      <c r="D586" s="164"/>
      <c r="E586" s="164"/>
      <c r="F586" s="302"/>
      <c r="G586" s="302"/>
      <c r="H586" s="164"/>
      <c r="I586" s="164"/>
      <c r="J586" s="164"/>
      <c r="K586" s="164"/>
    </row>
    <row r="587" spans="1:11" x14ac:dyDescent="0.15">
      <c r="A587" s="90"/>
      <c r="B587" s="164"/>
      <c r="C587" s="164"/>
      <c r="D587" s="164"/>
      <c r="E587" s="164"/>
      <c r="F587" s="302"/>
      <c r="G587" s="302"/>
      <c r="H587" s="164"/>
      <c r="I587" s="164"/>
      <c r="J587" s="164"/>
      <c r="K587" s="164"/>
    </row>
    <row r="588" spans="1:11" x14ac:dyDescent="0.15">
      <c r="A588" s="90"/>
      <c r="B588" s="164"/>
      <c r="C588" s="164"/>
      <c r="D588" s="164"/>
      <c r="E588" s="164"/>
      <c r="F588" s="302"/>
      <c r="G588" s="302"/>
      <c r="H588" s="164"/>
      <c r="I588" s="164"/>
      <c r="J588" s="164"/>
      <c r="K588" s="164"/>
    </row>
    <row r="589" spans="1:11" x14ac:dyDescent="0.15">
      <c r="A589" s="90"/>
      <c r="B589" s="164"/>
      <c r="C589" s="164"/>
      <c r="D589" s="164"/>
      <c r="E589" s="164"/>
      <c r="F589" s="302"/>
      <c r="G589" s="302"/>
      <c r="H589" s="164"/>
      <c r="I589" s="164"/>
      <c r="J589" s="164"/>
      <c r="K589" s="164"/>
    </row>
    <row r="590" spans="1:11" x14ac:dyDescent="0.15">
      <c r="A590" s="90"/>
      <c r="B590" s="164"/>
      <c r="C590" s="164"/>
      <c r="D590" s="164"/>
      <c r="E590" s="164"/>
      <c r="F590" s="302"/>
      <c r="G590" s="302"/>
      <c r="H590" s="164"/>
      <c r="I590" s="164"/>
      <c r="J590" s="164"/>
      <c r="K590" s="164"/>
    </row>
    <row r="591" spans="1:11" x14ac:dyDescent="0.15">
      <c r="A591" s="90"/>
      <c r="B591" s="164"/>
      <c r="C591" s="164"/>
      <c r="D591" s="164"/>
      <c r="E591" s="164"/>
      <c r="F591" s="302"/>
      <c r="G591" s="302"/>
      <c r="H591" s="164"/>
      <c r="I591" s="164"/>
      <c r="J591" s="164"/>
      <c r="K591" s="164"/>
    </row>
    <row r="592" spans="1:11" x14ac:dyDescent="0.15">
      <c r="A592" s="90"/>
      <c r="B592" s="164"/>
      <c r="C592" s="164"/>
      <c r="D592" s="164"/>
      <c r="E592" s="164"/>
      <c r="F592" s="302"/>
      <c r="G592" s="302"/>
      <c r="H592" s="164"/>
      <c r="I592" s="164"/>
      <c r="J592" s="164"/>
      <c r="K592" s="164"/>
    </row>
    <row r="593" spans="1:11" x14ac:dyDescent="0.15">
      <c r="A593" s="90"/>
      <c r="B593" s="164"/>
      <c r="C593" s="164"/>
      <c r="D593" s="164"/>
      <c r="E593" s="164"/>
      <c r="F593" s="302"/>
      <c r="G593" s="302"/>
      <c r="H593" s="164"/>
      <c r="I593" s="164"/>
      <c r="J593" s="164"/>
      <c r="K593" s="164"/>
    </row>
    <row r="594" spans="1:11" x14ac:dyDescent="0.15">
      <c r="A594" s="90"/>
      <c r="B594" s="164"/>
      <c r="C594" s="164"/>
      <c r="D594" s="164"/>
      <c r="E594" s="164"/>
      <c r="F594" s="302"/>
      <c r="G594" s="302"/>
      <c r="H594" s="164"/>
      <c r="I594" s="164"/>
      <c r="J594" s="164"/>
      <c r="K594" s="164"/>
    </row>
    <row r="595" spans="1:11" x14ac:dyDescent="0.15">
      <c r="A595" s="90"/>
      <c r="B595" s="164"/>
      <c r="C595" s="164"/>
      <c r="D595" s="164"/>
      <c r="E595" s="164"/>
      <c r="F595" s="302"/>
      <c r="G595" s="302"/>
      <c r="H595" s="164"/>
      <c r="I595" s="164"/>
      <c r="J595" s="164"/>
      <c r="K595" s="164"/>
    </row>
    <row r="596" spans="1:11" x14ac:dyDescent="0.15">
      <c r="A596" s="90"/>
      <c r="B596" s="164"/>
      <c r="C596" s="164"/>
      <c r="D596" s="164"/>
      <c r="E596" s="164"/>
      <c r="F596" s="302"/>
      <c r="G596" s="302"/>
      <c r="H596" s="164"/>
      <c r="I596" s="164"/>
      <c r="J596" s="164"/>
      <c r="K596" s="164"/>
    </row>
    <row r="597" spans="1:11" x14ac:dyDescent="0.15">
      <c r="A597" s="90"/>
      <c r="B597" s="164"/>
      <c r="C597" s="164"/>
      <c r="D597" s="164"/>
      <c r="E597" s="164"/>
      <c r="F597" s="302"/>
      <c r="G597" s="302"/>
      <c r="H597" s="164"/>
      <c r="I597" s="164"/>
      <c r="J597" s="164"/>
      <c r="K597" s="164"/>
    </row>
    <row r="598" spans="1:11" x14ac:dyDescent="0.15">
      <c r="A598" s="90"/>
      <c r="B598" s="164"/>
      <c r="C598" s="164"/>
      <c r="D598" s="164"/>
      <c r="E598" s="164"/>
      <c r="F598" s="302"/>
      <c r="G598" s="302"/>
      <c r="H598" s="164"/>
      <c r="I598" s="164"/>
      <c r="J598" s="164"/>
      <c r="K598" s="164"/>
    </row>
    <row r="599" spans="1:11" x14ac:dyDescent="0.15">
      <c r="A599" s="90"/>
      <c r="B599" s="164"/>
      <c r="C599" s="164"/>
      <c r="D599" s="164"/>
      <c r="E599" s="164"/>
      <c r="F599" s="302"/>
      <c r="G599" s="302"/>
      <c r="H599" s="164"/>
      <c r="I599" s="164"/>
      <c r="J599" s="164"/>
      <c r="K599" s="164"/>
    </row>
    <row r="600" spans="1:11" x14ac:dyDescent="0.15">
      <c r="A600" s="90"/>
      <c r="B600" s="164"/>
      <c r="C600" s="164"/>
      <c r="D600" s="164"/>
      <c r="E600" s="164"/>
      <c r="F600" s="302"/>
      <c r="G600" s="302"/>
      <c r="H600" s="164"/>
      <c r="I600" s="164"/>
      <c r="J600" s="164"/>
      <c r="K600" s="164"/>
    </row>
    <row r="601" spans="1:11" x14ac:dyDescent="0.15">
      <c r="A601" s="90"/>
      <c r="B601" s="164"/>
      <c r="C601" s="164"/>
      <c r="D601" s="164"/>
      <c r="E601" s="164"/>
      <c r="F601" s="302"/>
      <c r="G601" s="302"/>
      <c r="H601" s="164"/>
      <c r="I601" s="164"/>
      <c r="J601" s="164"/>
      <c r="K601" s="164"/>
    </row>
    <row r="602" spans="1:11" x14ac:dyDescent="0.15">
      <c r="A602" s="90"/>
      <c r="B602" s="164"/>
      <c r="C602" s="164"/>
      <c r="D602" s="164"/>
      <c r="E602" s="164"/>
      <c r="F602" s="302"/>
      <c r="G602" s="302"/>
      <c r="H602" s="164"/>
      <c r="I602" s="164"/>
      <c r="J602" s="164"/>
      <c r="K602" s="164"/>
    </row>
    <row r="603" spans="1:11" x14ac:dyDescent="0.15">
      <c r="A603" s="90"/>
      <c r="B603" s="164"/>
      <c r="C603" s="164"/>
      <c r="D603" s="164"/>
      <c r="E603" s="164"/>
      <c r="F603" s="302"/>
      <c r="G603" s="302"/>
      <c r="H603" s="164"/>
      <c r="I603" s="164"/>
      <c r="J603" s="164"/>
      <c r="K603" s="164"/>
    </row>
    <row r="604" spans="1:11" x14ac:dyDescent="0.15">
      <c r="A604" s="90"/>
      <c r="B604" s="164"/>
      <c r="C604" s="164"/>
      <c r="D604" s="164"/>
      <c r="E604" s="164"/>
      <c r="F604" s="302"/>
      <c r="G604" s="302"/>
      <c r="H604" s="164"/>
      <c r="I604" s="164"/>
      <c r="J604" s="164"/>
      <c r="K604" s="164"/>
    </row>
    <row r="605" spans="1:11" x14ac:dyDescent="0.15">
      <c r="A605" s="90"/>
      <c r="B605" s="164"/>
      <c r="C605" s="164"/>
      <c r="D605" s="164"/>
      <c r="E605" s="164"/>
      <c r="F605" s="302"/>
      <c r="G605" s="302"/>
      <c r="H605" s="164"/>
      <c r="I605" s="164"/>
      <c r="J605" s="164"/>
      <c r="K605" s="164"/>
    </row>
    <row r="606" spans="1:11" x14ac:dyDescent="0.15">
      <c r="A606" s="90"/>
      <c r="B606" s="164"/>
      <c r="C606" s="164"/>
      <c r="D606" s="164"/>
      <c r="E606" s="164"/>
      <c r="F606" s="302"/>
      <c r="G606" s="302"/>
      <c r="H606" s="164"/>
      <c r="I606" s="164"/>
      <c r="J606" s="164"/>
      <c r="K606" s="164"/>
    </row>
    <row r="607" spans="1:11" x14ac:dyDescent="0.15">
      <c r="A607" s="90"/>
      <c r="B607" s="164"/>
      <c r="C607" s="164"/>
      <c r="D607" s="164"/>
      <c r="E607" s="164"/>
      <c r="F607" s="302"/>
      <c r="G607" s="302"/>
      <c r="H607" s="164"/>
      <c r="I607" s="164"/>
      <c r="J607" s="164"/>
      <c r="K607" s="164"/>
    </row>
    <row r="608" spans="1:11" x14ac:dyDescent="0.15">
      <c r="A608" s="90"/>
      <c r="B608" s="164"/>
      <c r="C608" s="164"/>
      <c r="D608" s="164"/>
      <c r="E608" s="164"/>
      <c r="F608" s="302"/>
      <c r="G608" s="302"/>
      <c r="H608" s="164"/>
      <c r="I608" s="164"/>
      <c r="J608" s="164"/>
      <c r="K608" s="164"/>
    </row>
    <row r="609" spans="1:11" x14ac:dyDescent="0.15">
      <c r="A609" s="90"/>
      <c r="B609" s="164"/>
      <c r="C609" s="164"/>
      <c r="D609" s="164"/>
      <c r="E609" s="164"/>
      <c r="F609" s="302"/>
      <c r="G609" s="302"/>
      <c r="H609" s="164"/>
      <c r="I609" s="164"/>
      <c r="J609" s="164"/>
      <c r="K609" s="164"/>
    </row>
    <row r="610" spans="1:11" x14ac:dyDescent="0.15">
      <c r="A610" s="90"/>
      <c r="B610" s="164"/>
      <c r="C610" s="164"/>
      <c r="D610" s="164"/>
      <c r="E610" s="164"/>
      <c r="F610" s="302"/>
      <c r="G610" s="302"/>
      <c r="H610" s="164"/>
      <c r="I610" s="164"/>
      <c r="J610" s="164"/>
      <c r="K610" s="164"/>
    </row>
    <row r="611" spans="1:11" x14ac:dyDescent="0.15">
      <c r="A611" s="90"/>
      <c r="B611" s="164"/>
      <c r="C611" s="164"/>
      <c r="D611" s="164"/>
      <c r="E611" s="164"/>
      <c r="F611" s="302"/>
      <c r="G611" s="302"/>
      <c r="H611" s="164"/>
      <c r="I611" s="164"/>
      <c r="J611" s="164"/>
      <c r="K611" s="164"/>
    </row>
    <row r="612" spans="1:11" x14ac:dyDescent="0.15">
      <c r="A612" s="90"/>
      <c r="B612" s="164"/>
      <c r="C612" s="164"/>
      <c r="D612" s="164"/>
      <c r="E612" s="164"/>
      <c r="F612" s="302"/>
      <c r="G612" s="302"/>
      <c r="H612" s="164"/>
      <c r="I612" s="164"/>
      <c r="J612" s="164"/>
      <c r="K612" s="164"/>
    </row>
    <row r="613" spans="1:11" x14ac:dyDescent="0.15">
      <c r="A613" s="90"/>
      <c r="B613" s="164"/>
      <c r="C613" s="164"/>
      <c r="D613" s="164"/>
      <c r="E613" s="164"/>
      <c r="F613" s="302"/>
      <c r="G613" s="302"/>
      <c r="H613" s="164"/>
      <c r="I613" s="164"/>
      <c r="J613" s="164"/>
      <c r="K613" s="164"/>
    </row>
    <row r="614" spans="1:11" x14ac:dyDescent="0.15">
      <c r="A614" s="90"/>
      <c r="B614" s="164"/>
      <c r="C614" s="164"/>
      <c r="D614" s="164"/>
      <c r="E614" s="164"/>
      <c r="F614" s="302"/>
      <c r="G614" s="302"/>
      <c r="H614" s="164"/>
      <c r="I614" s="164"/>
      <c r="J614" s="164"/>
      <c r="K614" s="164"/>
    </row>
    <row r="615" spans="1:11" x14ac:dyDescent="0.15">
      <c r="A615" s="90"/>
      <c r="B615" s="164"/>
      <c r="C615" s="164"/>
      <c r="D615" s="164"/>
      <c r="E615" s="164"/>
      <c r="F615" s="302"/>
      <c r="G615" s="302"/>
      <c r="H615" s="164"/>
      <c r="I615" s="164"/>
      <c r="J615" s="164"/>
      <c r="K615" s="164"/>
    </row>
    <row r="616" spans="1:11" x14ac:dyDescent="0.15">
      <c r="A616" s="90"/>
      <c r="B616" s="164"/>
      <c r="C616" s="164"/>
      <c r="D616" s="164"/>
      <c r="E616" s="164"/>
      <c r="F616" s="302"/>
      <c r="G616" s="302"/>
      <c r="H616" s="164"/>
      <c r="I616" s="164"/>
      <c r="J616" s="164"/>
      <c r="K616" s="164"/>
    </row>
    <row r="617" spans="1:11" x14ac:dyDescent="0.15">
      <c r="A617" s="90"/>
      <c r="B617" s="164"/>
      <c r="C617" s="164"/>
      <c r="D617" s="164"/>
      <c r="E617" s="164"/>
      <c r="F617" s="302"/>
      <c r="G617" s="302"/>
      <c r="H617" s="164"/>
      <c r="I617" s="164"/>
      <c r="J617" s="164"/>
      <c r="K617" s="164"/>
    </row>
    <row r="618" spans="1:11" x14ac:dyDescent="0.15">
      <c r="A618" s="90"/>
      <c r="B618" s="164"/>
      <c r="C618" s="164"/>
      <c r="D618" s="164"/>
      <c r="E618" s="164"/>
      <c r="F618" s="302"/>
      <c r="G618" s="302"/>
      <c r="H618" s="164"/>
      <c r="I618" s="164"/>
      <c r="J618" s="164"/>
      <c r="K618" s="164"/>
    </row>
    <row r="619" spans="1:11" x14ac:dyDescent="0.15">
      <c r="A619" s="90"/>
      <c r="B619" s="164"/>
      <c r="C619" s="164"/>
      <c r="D619" s="164"/>
      <c r="E619" s="164"/>
      <c r="F619" s="302"/>
      <c r="G619" s="302"/>
      <c r="H619" s="164"/>
      <c r="I619" s="164"/>
      <c r="J619" s="164"/>
      <c r="K619" s="164"/>
    </row>
    <row r="620" spans="1:11" x14ac:dyDescent="0.15">
      <c r="A620" s="90"/>
      <c r="B620" s="164"/>
      <c r="C620" s="164"/>
      <c r="D620" s="164"/>
      <c r="E620" s="164"/>
      <c r="F620" s="302"/>
      <c r="G620" s="302"/>
      <c r="H620" s="164"/>
      <c r="I620" s="164"/>
      <c r="J620" s="164"/>
      <c r="K620" s="164"/>
    </row>
    <row r="621" spans="1:11" x14ac:dyDescent="0.15">
      <c r="A621" s="90"/>
      <c r="B621" s="164"/>
      <c r="C621" s="164"/>
      <c r="D621" s="164"/>
      <c r="E621" s="164"/>
      <c r="F621" s="302"/>
      <c r="G621" s="302"/>
      <c r="H621" s="164"/>
      <c r="I621" s="164"/>
      <c r="J621" s="164"/>
      <c r="K621" s="164"/>
    </row>
    <row r="622" spans="1:11" x14ac:dyDescent="0.15">
      <c r="A622" s="90"/>
      <c r="B622" s="164"/>
      <c r="C622" s="164"/>
      <c r="D622" s="164"/>
      <c r="E622" s="164"/>
      <c r="F622" s="302"/>
      <c r="G622" s="302"/>
      <c r="H622" s="164"/>
      <c r="I622" s="164"/>
      <c r="J622" s="164"/>
      <c r="K622" s="164"/>
    </row>
    <row r="623" spans="1:11" x14ac:dyDescent="0.15">
      <c r="A623" s="90"/>
      <c r="B623" s="164"/>
      <c r="C623" s="164"/>
      <c r="D623" s="164"/>
      <c r="E623" s="164"/>
      <c r="F623" s="302"/>
      <c r="G623" s="302"/>
      <c r="H623" s="164"/>
      <c r="I623" s="164"/>
      <c r="J623" s="164"/>
      <c r="K623" s="164"/>
    </row>
    <row r="624" spans="1:11" x14ac:dyDescent="0.15">
      <c r="A624" s="90"/>
      <c r="B624" s="164"/>
      <c r="C624" s="164"/>
      <c r="D624" s="164"/>
      <c r="E624" s="164"/>
      <c r="F624" s="302"/>
      <c r="G624" s="302"/>
      <c r="H624" s="164"/>
      <c r="I624" s="164"/>
      <c r="J624" s="164"/>
      <c r="K624" s="164"/>
    </row>
    <row r="625" spans="1:11" x14ac:dyDescent="0.15">
      <c r="A625" s="90"/>
      <c r="B625" s="164"/>
      <c r="C625" s="164"/>
      <c r="D625" s="164"/>
      <c r="E625" s="164"/>
      <c r="F625" s="302"/>
      <c r="G625" s="302"/>
      <c r="H625" s="164"/>
      <c r="I625" s="164"/>
      <c r="J625" s="164"/>
      <c r="K625" s="164"/>
    </row>
    <row r="626" spans="1:11" x14ac:dyDescent="0.15">
      <c r="A626" s="90"/>
      <c r="B626" s="164"/>
      <c r="C626" s="164"/>
      <c r="D626" s="164"/>
      <c r="E626" s="164"/>
      <c r="F626" s="302"/>
      <c r="G626" s="302"/>
      <c r="H626" s="164"/>
      <c r="I626" s="164"/>
      <c r="J626" s="164"/>
      <c r="K626" s="164"/>
    </row>
    <row r="627" spans="1:11" x14ac:dyDescent="0.15">
      <c r="A627" s="90"/>
      <c r="B627" s="164"/>
      <c r="C627" s="164"/>
      <c r="D627" s="164"/>
      <c r="E627" s="164"/>
      <c r="F627" s="302"/>
      <c r="G627" s="302"/>
      <c r="H627" s="164"/>
      <c r="I627" s="164"/>
      <c r="J627" s="164"/>
      <c r="K627" s="164"/>
    </row>
    <row r="628" spans="1:11" x14ac:dyDescent="0.15">
      <c r="A628" s="90"/>
      <c r="B628" s="164"/>
      <c r="C628" s="164"/>
      <c r="D628" s="164"/>
      <c r="E628" s="164"/>
      <c r="F628" s="302"/>
      <c r="G628" s="302"/>
      <c r="H628" s="164"/>
      <c r="I628" s="164"/>
      <c r="J628" s="164"/>
      <c r="K628" s="164"/>
    </row>
    <row r="629" spans="1:11" x14ac:dyDescent="0.15">
      <c r="A629" s="90"/>
      <c r="B629" s="164"/>
      <c r="C629" s="164"/>
      <c r="D629" s="164"/>
      <c r="E629" s="164"/>
      <c r="F629" s="302"/>
      <c r="G629" s="302"/>
      <c r="H629" s="164"/>
      <c r="I629" s="164"/>
      <c r="J629" s="164"/>
      <c r="K629" s="164"/>
    </row>
    <row r="630" spans="1:11" x14ac:dyDescent="0.15">
      <c r="A630" s="90"/>
      <c r="B630" s="164"/>
      <c r="C630" s="164"/>
      <c r="D630" s="164"/>
      <c r="E630" s="164"/>
      <c r="F630" s="302"/>
      <c r="G630" s="302"/>
      <c r="H630" s="164"/>
      <c r="I630" s="164"/>
      <c r="J630" s="164"/>
      <c r="K630" s="164"/>
    </row>
    <row r="631" spans="1:11" x14ac:dyDescent="0.15">
      <c r="A631" s="90"/>
      <c r="B631" s="164"/>
      <c r="C631" s="164"/>
      <c r="D631" s="164"/>
      <c r="E631" s="164"/>
      <c r="F631" s="302"/>
      <c r="G631" s="302"/>
      <c r="H631" s="164"/>
      <c r="I631" s="164"/>
      <c r="J631" s="164"/>
      <c r="K631" s="164"/>
    </row>
    <row r="632" spans="1:11" x14ac:dyDescent="0.15">
      <c r="A632" s="90"/>
      <c r="B632" s="164"/>
      <c r="C632" s="164"/>
      <c r="D632" s="164"/>
      <c r="E632" s="164"/>
      <c r="F632" s="302"/>
      <c r="G632" s="302"/>
      <c r="H632" s="164"/>
      <c r="I632" s="164"/>
      <c r="J632" s="164"/>
      <c r="K632" s="164"/>
    </row>
    <row r="633" spans="1:11" x14ac:dyDescent="0.15">
      <c r="A633" s="90"/>
      <c r="B633" s="164"/>
      <c r="C633" s="164"/>
      <c r="D633" s="164"/>
      <c r="E633" s="164"/>
      <c r="F633" s="302"/>
      <c r="G633" s="302"/>
      <c r="H633" s="164"/>
      <c r="I633" s="164"/>
      <c r="J633" s="164"/>
      <c r="K633" s="164"/>
    </row>
    <row r="634" spans="1:11" x14ac:dyDescent="0.15">
      <c r="A634" s="90"/>
      <c r="B634" s="164"/>
      <c r="C634" s="164"/>
      <c r="D634" s="164"/>
      <c r="E634" s="164"/>
      <c r="F634" s="302"/>
      <c r="G634" s="302"/>
      <c r="H634" s="164"/>
      <c r="I634" s="164"/>
      <c r="J634" s="164"/>
      <c r="K634" s="164"/>
    </row>
    <row r="635" spans="1:11" x14ac:dyDescent="0.15">
      <c r="A635" s="90"/>
      <c r="B635" s="164"/>
      <c r="C635" s="164"/>
      <c r="D635" s="164"/>
      <c r="E635" s="164"/>
      <c r="F635" s="302"/>
      <c r="G635" s="302"/>
      <c r="H635" s="164"/>
      <c r="I635" s="164"/>
      <c r="J635" s="164"/>
      <c r="K635" s="164"/>
    </row>
    <row r="636" spans="1:11" x14ac:dyDescent="0.15">
      <c r="A636" s="90"/>
      <c r="B636" s="164"/>
      <c r="C636" s="164"/>
      <c r="D636" s="164"/>
      <c r="E636" s="164"/>
      <c r="F636" s="302"/>
      <c r="G636" s="302"/>
      <c r="H636" s="164"/>
      <c r="I636" s="164"/>
      <c r="J636" s="164"/>
      <c r="K636" s="164"/>
    </row>
    <row r="637" spans="1:11" x14ac:dyDescent="0.15">
      <c r="A637" s="90"/>
      <c r="B637" s="164"/>
      <c r="C637" s="164"/>
      <c r="D637" s="164"/>
      <c r="E637" s="164"/>
      <c r="F637" s="302"/>
      <c r="G637" s="302"/>
      <c r="H637" s="164"/>
      <c r="I637" s="164"/>
      <c r="J637" s="164"/>
      <c r="K637" s="164"/>
    </row>
    <row r="638" spans="1:11" x14ac:dyDescent="0.15">
      <c r="A638" s="90"/>
      <c r="B638" s="164"/>
      <c r="C638" s="164"/>
      <c r="D638" s="164"/>
      <c r="E638" s="164"/>
      <c r="F638" s="302"/>
      <c r="G638" s="302"/>
      <c r="H638" s="164"/>
      <c r="I638" s="164"/>
      <c r="J638" s="164"/>
      <c r="K638" s="164"/>
    </row>
    <row r="639" spans="1:11" x14ac:dyDescent="0.15">
      <c r="A639" s="90"/>
      <c r="B639" s="164"/>
      <c r="C639" s="164"/>
      <c r="D639" s="164"/>
      <c r="E639" s="164"/>
      <c r="F639" s="302"/>
      <c r="G639" s="302"/>
      <c r="H639" s="164"/>
      <c r="I639" s="164"/>
      <c r="J639" s="164"/>
      <c r="K639" s="164"/>
    </row>
    <row r="640" spans="1:11" x14ac:dyDescent="0.15">
      <c r="A640" s="90"/>
      <c r="B640" s="164"/>
      <c r="C640" s="164"/>
      <c r="D640" s="164"/>
      <c r="E640" s="164"/>
      <c r="F640" s="302"/>
      <c r="G640" s="302"/>
      <c r="H640" s="164"/>
      <c r="I640" s="164"/>
      <c r="J640" s="164"/>
      <c r="K640" s="164"/>
    </row>
    <row r="641" spans="1:11" x14ac:dyDescent="0.15">
      <c r="A641" s="90"/>
      <c r="B641" s="164"/>
      <c r="C641" s="164"/>
      <c r="D641" s="164"/>
      <c r="E641" s="164"/>
      <c r="F641" s="302"/>
      <c r="G641" s="302"/>
      <c r="H641" s="164"/>
      <c r="I641" s="164"/>
      <c r="J641" s="164"/>
      <c r="K641" s="164"/>
    </row>
    <row r="642" spans="1:11" x14ac:dyDescent="0.15">
      <c r="A642" s="90"/>
      <c r="B642" s="164"/>
      <c r="C642" s="164"/>
      <c r="D642" s="164"/>
      <c r="E642" s="164"/>
      <c r="F642" s="302"/>
      <c r="G642" s="302"/>
      <c r="H642" s="164"/>
      <c r="I642" s="164"/>
      <c r="J642" s="164"/>
      <c r="K642" s="164"/>
    </row>
    <row r="643" spans="1:11" x14ac:dyDescent="0.15">
      <c r="A643" s="90"/>
      <c r="B643" s="164"/>
      <c r="C643" s="164"/>
      <c r="D643" s="164"/>
      <c r="E643" s="164"/>
      <c r="F643" s="302"/>
      <c r="G643" s="302"/>
      <c r="H643" s="164"/>
      <c r="I643" s="164"/>
      <c r="J643" s="164"/>
      <c r="K643" s="164"/>
    </row>
    <row r="644" spans="1:11" x14ac:dyDescent="0.15">
      <c r="A644" s="90"/>
      <c r="B644" s="164"/>
      <c r="C644" s="164"/>
      <c r="D644" s="164"/>
      <c r="E644" s="164"/>
      <c r="F644" s="302"/>
      <c r="G644" s="302"/>
      <c r="H644" s="164"/>
      <c r="I644" s="164"/>
      <c r="J644" s="164"/>
      <c r="K644" s="164"/>
    </row>
    <row r="645" spans="1:11" x14ac:dyDescent="0.15">
      <c r="A645" s="90"/>
      <c r="B645" s="164"/>
      <c r="C645" s="164"/>
      <c r="D645" s="164"/>
      <c r="E645" s="164"/>
      <c r="F645" s="302"/>
      <c r="G645" s="302"/>
      <c r="H645" s="164"/>
      <c r="I645" s="164"/>
      <c r="J645" s="164"/>
      <c r="K645" s="164"/>
    </row>
    <row r="646" spans="1:11" x14ac:dyDescent="0.15">
      <c r="A646" s="90"/>
      <c r="B646" s="164"/>
      <c r="C646" s="164"/>
      <c r="D646" s="164"/>
      <c r="E646" s="164"/>
      <c r="F646" s="302"/>
      <c r="G646" s="302"/>
      <c r="H646" s="164"/>
      <c r="I646" s="164"/>
      <c r="J646" s="164"/>
      <c r="K646" s="164"/>
    </row>
    <row r="647" spans="1:11" x14ac:dyDescent="0.15">
      <c r="A647" s="90"/>
      <c r="B647" s="164"/>
      <c r="C647" s="164"/>
      <c r="D647" s="164"/>
      <c r="E647" s="164"/>
      <c r="F647" s="302"/>
      <c r="G647" s="302"/>
      <c r="H647" s="164"/>
      <c r="I647" s="164"/>
      <c r="J647" s="164"/>
      <c r="K647" s="164"/>
    </row>
    <row r="648" spans="1:11" x14ac:dyDescent="0.15">
      <c r="A648" s="90"/>
      <c r="B648" s="164"/>
      <c r="C648" s="164"/>
      <c r="D648" s="164"/>
      <c r="E648" s="164"/>
      <c r="F648" s="302"/>
      <c r="G648" s="302"/>
      <c r="H648" s="164"/>
      <c r="I648" s="164"/>
      <c r="J648" s="164"/>
      <c r="K648" s="164"/>
    </row>
    <row r="649" spans="1:11" x14ac:dyDescent="0.15">
      <c r="A649" s="90"/>
      <c r="B649" s="164"/>
      <c r="C649" s="164"/>
      <c r="D649" s="164"/>
      <c r="E649" s="164"/>
      <c r="F649" s="302"/>
      <c r="G649" s="302"/>
      <c r="H649" s="164"/>
      <c r="I649" s="164"/>
      <c r="J649" s="164"/>
      <c r="K649" s="164"/>
    </row>
    <row r="650" spans="1:11" x14ac:dyDescent="0.15">
      <c r="A650" s="90"/>
      <c r="B650" s="164"/>
      <c r="C650" s="164"/>
      <c r="D650" s="164"/>
      <c r="E650" s="164"/>
      <c r="F650" s="302"/>
      <c r="G650" s="302"/>
      <c r="H650" s="164"/>
      <c r="I650" s="164"/>
      <c r="J650" s="164"/>
      <c r="K650" s="164"/>
    </row>
    <row r="651" spans="1:11" x14ac:dyDescent="0.15">
      <c r="A651" s="90"/>
      <c r="B651" s="164"/>
      <c r="C651" s="164"/>
      <c r="D651" s="164"/>
      <c r="E651" s="164"/>
      <c r="F651" s="302"/>
      <c r="G651" s="302"/>
      <c r="H651" s="164"/>
      <c r="I651" s="164"/>
      <c r="J651" s="164"/>
      <c r="K651" s="164"/>
    </row>
    <row r="652" spans="1:11" x14ac:dyDescent="0.15">
      <c r="A652" s="90"/>
      <c r="B652" s="164"/>
      <c r="C652" s="164"/>
      <c r="D652" s="164"/>
      <c r="E652" s="164"/>
      <c r="F652" s="302"/>
      <c r="G652" s="302"/>
      <c r="H652" s="164"/>
      <c r="I652" s="164"/>
      <c r="J652" s="164"/>
      <c r="K652" s="164"/>
    </row>
    <row r="653" spans="1:11" x14ac:dyDescent="0.15">
      <c r="A653" s="90"/>
      <c r="B653" s="164"/>
      <c r="C653" s="164"/>
      <c r="D653" s="164"/>
      <c r="E653" s="164"/>
      <c r="F653" s="302"/>
      <c r="G653" s="302"/>
      <c r="H653" s="164"/>
      <c r="I653" s="164"/>
      <c r="J653" s="164"/>
      <c r="K653" s="164"/>
    </row>
    <row r="654" spans="1:11" x14ac:dyDescent="0.15">
      <c r="A654" s="90"/>
      <c r="B654" s="164"/>
      <c r="C654" s="164"/>
      <c r="D654" s="164"/>
      <c r="E654" s="164"/>
      <c r="F654" s="302"/>
      <c r="G654" s="302"/>
      <c r="H654" s="164"/>
      <c r="I654" s="164"/>
      <c r="J654" s="164"/>
      <c r="K654" s="164"/>
    </row>
    <row r="655" spans="1:11" x14ac:dyDescent="0.15">
      <c r="A655" s="90"/>
      <c r="B655" s="164"/>
      <c r="C655" s="164"/>
      <c r="D655" s="164"/>
      <c r="E655" s="164"/>
      <c r="F655" s="302"/>
      <c r="G655" s="302"/>
      <c r="H655" s="164"/>
      <c r="I655" s="164"/>
      <c r="J655" s="164"/>
      <c r="K655" s="164"/>
    </row>
    <row r="656" spans="1:11" x14ac:dyDescent="0.15">
      <c r="A656" s="90"/>
      <c r="B656" s="164"/>
      <c r="C656" s="164"/>
      <c r="D656" s="164"/>
      <c r="E656" s="164"/>
      <c r="F656" s="302"/>
      <c r="G656" s="302"/>
      <c r="H656" s="164"/>
      <c r="I656" s="164"/>
      <c r="J656" s="164"/>
      <c r="K656" s="164"/>
    </row>
    <row r="657" spans="1:11" x14ac:dyDescent="0.15">
      <c r="A657" s="90"/>
      <c r="B657" s="164"/>
      <c r="C657" s="164"/>
      <c r="D657" s="164"/>
      <c r="E657" s="164"/>
      <c r="F657" s="302"/>
      <c r="G657" s="302"/>
      <c r="H657" s="164"/>
      <c r="I657" s="164"/>
      <c r="J657" s="164"/>
      <c r="K657" s="164"/>
    </row>
    <row r="658" spans="1:11" x14ac:dyDescent="0.15">
      <c r="A658" s="90"/>
      <c r="B658" s="164"/>
      <c r="C658" s="164"/>
      <c r="D658" s="164"/>
      <c r="E658" s="164"/>
      <c r="F658" s="302"/>
      <c r="G658" s="302"/>
      <c r="H658" s="164"/>
      <c r="I658" s="164"/>
      <c r="J658" s="164"/>
      <c r="K658" s="164"/>
    </row>
    <row r="659" spans="1:11" x14ac:dyDescent="0.15">
      <c r="A659" s="90"/>
      <c r="B659" s="164"/>
      <c r="C659" s="164"/>
      <c r="D659" s="164"/>
      <c r="E659" s="164"/>
      <c r="F659" s="302"/>
      <c r="G659" s="302"/>
      <c r="H659" s="164"/>
      <c r="I659" s="164"/>
      <c r="J659" s="164"/>
      <c r="K659" s="164"/>
    </row>
    <row r="660" spans="1:11" x14ac:dyDescent="0.15">
      <c r="A660" s="90"/>
      <c r="B660" s="164"/>
      <c r="C660" s="164"/>
      <c r="D660" s="164"/>
      <c r="E660" s="164"/>
      <c r="F660" s="302"/>
      <c r="G660" s="302"/>
      <c r="H660" s="164"/>
      <c r="I660" s="164"/>
      <c r="J660" s="164"/>
      <c r="K660" s="164"/>
    </row>
    <row r="661" spans="1:11" x14ac:dyDescent="0.15">
      <c r="A661" s="90"/>
      <c r="B661" s="164"/>
      <c r="C661" s="164"/>
      <c r="D661" s="164"/>
      <c r="E661" s="164"/>
      <c r="F661" s="302"/>
      <c r="G661" s="302"/>
      <c r="H661" s="164"/>
      <c r="I661" s="164"/>
      <c r="J661" s="164"/>
      <c r="K661" s="164"/>
    </row>
    <row r="662" spans="1:11" x14ac:dyDescent="0.15">
      <c r="A662" s="90"/>
      <c r="B662" s="164"/>
      <c r="C662" s="164"/>
      <c r="D662" s="164"/>
      <c r="E662" s="164"/>
      <c r="F662" s="302"/>
      <c r="G662" s="302"/>
      <c r="H662" s="164"/>
      <c r="I662" s="164"/>
      <c r="J662" s="164"/>
      <c r="K662" s="164"/>
    </row>
    <row r="663" spans="1:11" x14ac:dyDescent="0.15">
      <c r="A663" s="90"/>
      <c r="B663" s="164"/>
      <c r="C663" s="164"/>
      <c r="D663" s="164"/>
      <c r="E663" s="164"/>
      <c r="F663" s="302"/>
      <c r="G663" s="302"/>
      <c r="H663" s="164"/>
      <c r="I663" s="164"/>
      <c r="J663" s="164"/>
      <c r="K663" s="164"/>
    </row>
    <row r="664" spans="1:11" x14ac:dyDescent="0.15">
      <c r="A664" s="90"/>
      <c r="B664" s="164"/>
      <c r="C664" s="164"/>
      <c r="D664" s="164"/>
      <c r="E664" s="164"/>
      <c r="F664" s="302"/>
      <c r="G664" s="302"/>
      <c r="H664" s="164"/>
      <c r="I664" s="164"/>
      <c r="J664" s="164"/>
      <c r="K664" s="164"/>
    </row>
    <row r="665" spans="1:11" x14ac:dyDescent="0.15">
      <c r="A665" s="90"/>
      <c r="B665" s="164"/>
      <c r="C665" s="164"/>
      <c r="D665" s="164"/>
      <c r="E665" s="164"/>
      <c r="F665" s="302"/>
      <c r="G665" s="302"/>
      <c r="H665" s="164"/>
      <c r="I665" s="164"/>
      <c r="J665" s="164"/>
      <c r="K665" s="164"/>
    </row>
    <row r="666" spans="1:11" x14ac:dyDescent="0.15">
      <c r="A666" s="90"/>
      <c r="B666" s="164"/>
      <c r="C666" s="164"/>
      <c r="D666" s="164"/>
      <c r="E666" s="164"/>
      <c r="F666" s="302"/>
      <c r="G666" s="302"/>
      <c r="H666" s="164"/>
      <c r="I666" s="164"/>
      <c r="J666" s="164"/>
      <c r="K666" s="164"/>
    </row>
    <row r="667" spans="1:11" x14ac:dyDescent="0.15">
      <c r="A667" s="90"/>
      <c r="B667" s="164"/>
      <c r="C667" s="164"/>
      <c r="D667" s="164"/>
      <c r="E667" s="164"/>
      <c r="F667" s="302"/>
      <c r="G667" s="302"/>
      <c r="H667" s="164"/>
      <c r="I667" s="164"/>
      <c r="J667" s="164"/>
      <c r="K667" s="164"/>
    </row>
    <row r="668" spans="1:11" x14ac:dyDescent="0.15">
      <c r="A668" s="90"/>
      <c r="B668" s="164"/>
      <c r="C668" s="164"/>
      <c r="D668" s="164"/>
      <c r="E668" s="164"/>
      <c r="F668" s="302"/>
      <c r="G668" s="302"/>
      <c r="H668" s="164"/>
      <c r="I668" s="164"/>
      <c r="J668" s="164"/>
      <c r="K668" s="164"/>
    </row>
    <row r="669" spans="1:11" x14ac:dyDescent="0.15">
      <c r="A669" s="90"/>
      <c r="B669" s="164"/>
      <c r="C669" s="164"/>
      <c r="D669" s="164"/>
      <c r="E669" s="164"/>
      <c r="F669" s="302"/>
      <c r="G669" s="302"/>
      <c r="H669" s="164"/>
      <c r="I669" s="164"/>
      <c r="J669" s="164"/>
      <c r="K669" s="164"/>
    </row>
    <row r="670" spans="1:11" x14ac:dyDescent="0.15">
      <c r="A670" s="90"/>
      <c r="B670" s="164"/>
      <c r="C670" s="164"/>
      <c r="D670" s="164"/>
      <c r="E670" s="164"/>
      <c r="F670" s="302"/>
      <c r="G670" s="302"/>
      <c r="H670" s="164"/>
      <c r="I670" s="164"/>
      <c r="J670" s="164"/>
      <c r="K670" s="164"/>
    </row>
    <row r="671" spans="1:11" x14ac:dyDescent="0.15">
      <c r="A671" s="90"/>
      <c r="B671" s="164"/>
      <c r="C671" s="164"/>
      <c r="D671" s="164"/>
      <c r="E671" s="164"/>
      <c r="F671" s="302"/>
      <c r="G671" s="302"/>
      <c r="H671" s="164"/>
      <c r="I671" s="164"/>
      <c r="J671" s="164"/>
      <c r="K671" s="164"/>
    </row>
    <row r="672" spans="1:11" x14ac:dyDescent="0.15">
      <c r="A672" s="90"/>
      <c r="B672" s="164"/>
      <c r="C672" s="164"/>
      <c r="D672" s="164"/>
      <c r="E672" s="164"/>
      <c r="F672" s="302"/>
      <c r="G672" s="302"/>
      <c r="H672" s="164"/>
      <c r="I672" s="164"/>
      <c r="J672" s="164"/>
      <c r="K672" s="164"/>
    </row>
    <row r="673" spans="1:11" x14ac:dyDescent="0.15">
      <c r="A673" s="90"/>
      <c r="B673" s="164"/>
      <c r="C673" s="164"/>
      <c r="D673" s="164"/>
      <c r="E673" s="164"/>
      <c r="F673" s="302"/>
      <c r="G673" s="302"/>
      <c r="H673" s="164"/>
      <c r="I673" s="164"/>
      <c r="J673" s="164"/>
      <c r="K673" s="164"/>
    </row>
    <row r="674" spans="1:11" x14ac:dyDescent="0.15">
      <c r="A674" s="90"/>
      <c r="B674" s="164"/>
      <c r="C674" s="164"/>
      <c r="D674" s="164"/>
      <c r="E674" s="164"/>
      <c r="F674" s="302"/>
      <c r="G674" s="302"/>
      <c r="H674" s="164"/>
      <c r="I674" s="164"/>
      <c r="J674" s="164"/>
      <c r="K674" s="164"/>
    </row>
    <row r="675" spans="1:11" x14ac:dyDescent="0.15">
      <c r="A675" s="90"/>
      <c r="B675" s="164"/>
      <c r="C675" s="164"/>
      <c r="D675" s="164"/>
      <c r="E675" s="164"/>
      <c r="F675" s="302"/>
      <c r="G675" s="302"/>
      <c r="H675" s="164"/>
      <c r="I675" s="164"/>
      <c r="J675" s="164"/>
      <c r="K675" s="164"/>
    </row>
    <row r="676" spans="1:11" x14ac:dyDescent="0.15">
      <c r="A676" s="90"/>
      <c r="B676" s="164"/>
      <c r="C676" s="164"/>
      <c r="D676" s="164"/>
      <c r="E676" s="164"/>
      <c r="F676" s="302"/>
      <c r="G676" s="302"/>
      <c r="H676" s="164"/>
      <c r="I676" s="164"/>
      <c r="J676" s="164"/>
      <c r="K676" s="164"/>
    </row>
    <row r="677" spans="1:11" x14ac:dyDescent="0.15">
      <c r="A677" s="90"/>
      <c r="B677" s="164"/>
      <c r="C677" s="164"/>
      <c r="D677" s="164"/>
      <c r="E677" s="164"/>
      <c r="F677" s="302"/>
      <c r="G677" s="302"/>
      <c r="H677" s="164"/>
      <c r="I677" s="164"/>
      <c r="J677" s="164"/>
      <c r="K677" s="164"/>
    </row>
    <row r="678" spans="1:11" x14ac:dyDescent="0.15">
      <c r="A678" s="90"/>
      <c r="B678" s="164"/>
      <c r="C678" s="164"/>
      <c r="D678" s="164"/>
      <c r="E678" s="164"/>
      <c r="F678" s="302"/>
      <c r="G678" s="302"/>
      <c r="H678" s="164"/>
      <c r="I678" s="164"/>
      <c r="J678" s="164"/>
      <c r="K678" s="164"/>
    </row>
    <row r="679" spans="1:11" x14ac:dyDescent="0.15">
      <c r="A679" s="90"/>
      <c r="B679" s="164"/>
      <c r="C679" s="164"/>
      <c r="D679" s="164"/>
      <c r="E679" s="164"/>
      <c r="F679" s="302"/>
      <c r="G679" s="302"/>
      <c r="H679" s="164"/>
      <c r="I679" s="164"/>
      <c r="J679" s="164"/>
      <c r="K679" s="164"/>
    </row>
    <row r="680" spans="1:11" x14ac:dyDescent="0.15">
      <c r="A680" s="90"/>
      <c r="B680" s="164"/>
      <c r="C680" s="164"/>
      <c r="D680" s="164"/>
      <c r="E680" s="164"/>
      <c r="F680" s="302"/>
      <c r="G680" s="302"/>
      <c r="H680" s="164"/>
      <c r="I680" s="164"/>
      <c r="J680" s="164"/>
      <c r="K680" s="164"/>
    </row>
    <row r="681" spans="1:11" x14ac:dyDescent="0.15">
      <c r="A681" s="90"/>
      <c r="B681" s="164"/>
      <c r="C681" s="164"/>
      <c r="D681" s="164"/>
      <c r="E681" s="164"/>
      <c r="F681" s="302"/>
      <c r="G681" s="302"/>
      <c r="H681" s="164"/>
      <c r="I681" s="164"/>
      <c r="J681" s="164"/>
      <c r="K681" s="164"/>
    </row>
    <row r="682" spans="1:11" x14ac:dyDescent="0.15">
      <c r="A682" s="90"/>
      <c r="B682" s="164"/>
      <c r="C682" s="164"/>
      <c r="D682" s="164"/>
      <c r="E682" s="164"/>
      <c r="F682" s="302"/>
      <c r="G682" s="302"/>
      <c r="H682" s="164"/>
      <c r="I682" s="164"/>
      <c r="J682" s="164"/>
      <c r="K682" s="164"/>
    </row>
    <row r="683" spans="1:11" x14ac:dyDescent="0.15">
      <c r="A683" s="90"/>
      <c r="B683" s="164"/>
      <c r="C683" s="164"/>
      <c r="D683" s="164"/>
      <c r="E683" s="164"/>
      <c r="F683" s="302"/>
      <c r="G683" s="302"/>
      <c r="H683" s="164"/>
      <c r="I683" s="164"/>
      <c r="J683" s="164"/>
      <c r="K683" s="164"/>
    </row>
    <row r="684" spans="1:11" x14ac:dyDescent="0.15">
      <c r="A684" s="90"/>
      <c r="B684" s="164"/>
      <c r="C684" s="164"/>
      <c r="D684" s="164"/>
      <c r="E684" s="164"/>
      <c r="F684" s="302"/>
      <c r="G684" s="302"/>
      <c r="H684" s="164"/>
      <c r="I684" s="164"/>
      <c r="J684" s="164"/>
      <c r="K684" s="164"/>
    </row>
    <row r="685" spans="1:11" x14ac:dyDescent="0.15">
      <c r="A685" s="90"/>
      <c r="B685" s="164"/>
      <c r="C685" s="164"/>
      <c r="D685" s="164"/>
      <c r="E685" s="164"/>
      <c r="F685" s="302"/>
      <c r="G685" s="302"/>
      <c r="H685" s="164"/>
      <c r="I685" s="164"/>
      <c r="J685" s="164"/>
      <c r="K685" s="164"/>
    </row>
    <row r="686" spans="1:11" x14ac:dyDescent="0.15">
      <c r="A686" s="90"/>
      <c r="B686" s="164"/>
      <c r="C686" s="164"/>
      <c r="D686" s="164"/>
      <c r="E686" s="164"/>
      <c r="F686" s="302"/>
      <c r="G686" s="302"/>
      <c r="H686" s="164"/>
      <c r="I686" s="164"/>
      <c r="J686" s="164"/>
      <c r="K686" s="164"/>
    </row>
    <row r="687" spans="1:11" x14ac:dyDescent="0.15">
      <c r="A687" s="90"/>
      <c r="B687" s="164"/>
      <c r="C687" s="164"/>
      <c r="D687" s="164"/>
      <c r="E687" s="164"/>
      <c r="F687" s="302"/>
      <c r="G687" s="302"/>
      <c r="H687" s="164"/>
      <c r="I687" s="164"/>
      <c r="J687" s="164"/>
      <c r="K687" s="164"/>
    </row>
    <row r="688" spans="1:11" x14ac:dyDescent="0.15">
      <c r="A688" s="90"/>
      <c r="B688" s="164"/>
      <c r="C688" s="164"/>
      <c r="D688" s="164"/>
      <c r="E688" s="164"/>
      <c r="F688" s="302"/>
      <c r="G688" s="302"/>
      <c r="H688" s="164"/>
      <c r="I688" s="164"/>
      <c r="J688" s="164"/>
      <c r="K688" s="164"/>
    </row>
    <row r="689" spans="1:11" x14ac:dyDescent="0.15">
      <c r="A689" s="90"/>
      <c r="B689" s="164"/>
      <c r="C689" s="164"/>
      <c r="D689" s="164"/>
      <c r="E689" s="164"/>
      <c r="F689" s="302"/>
      <c r="G689" s="302"/>
      <c r="H689" s="164"/>
      <c r="I689" s="164"/>
      <c r="J689" s="164"/>
      <c r="K689" s="164"/>
    </row>
    <row r="690" spans="1:11" x14ac:dyDescent="0.15">
      <c r="A690" s="90"/>
      <c r="B690" s="164"/>
      <c r="C690" s="164"/>
      <c r="D690" s="164"/>
      <c r="E690" s="164"/>
      <c r="F690" s="302"/>
      <c r="G690" s="302"/>
      <c r="H690" s="164"/>
      <c r="I690" s="164"/>
      <c r="J690" s="164"/>
      <c r="K690" s="164"/>
    </row>
    <row r="691" spans="1:11" x14ac:dyDescent="0.15">
      <c r="A691" s="90"/>
      <c r="B691" s="164"/>
      <c r="C691" s="164"/>
      <c r="D691" s="164"/>
      <c r="E691" s="164"/>
      <c r="F691" s="302"/>
      <c r="G691" s="302"/>
      <c r="H691" s="164"/>
      <c r="I691" s="164"/>
      <c r="J691" s="164"/>
      <c r="K691" s="164"/>
    </row>
    <row r="692" spans="1:11" x14ac:dyDescent="0.15">
      <c r="A692" s="90"/>
      <c r="B692" s="164"/>
      <c r="C692" s="164"/>
      <c r="D692" s="164"/>
      <c r="E692" s="164"/>
      <c r="F692" s="302"/>
      <c r="G692" s="302"/>
      <c r="H692" s="164"/>
      <c r="I692" s="164"/>
      <c r="J692" s="164"/>
      <c r="K692" s="164"/>
    </row>
    <row r="693" spans="1:11" x14ac:dyDescent="0.15">
      <c r="A693" s="90"/>
      <c r="B693" s="164"/>
      <c r="C693" s="164"/>
      <c r="D693" s="164"/>
      <c r="E693" s="164"/>
      <c r="F693" s="302"/>
      <c r="G693" s="302"/>
      <c r="H693" s="164"/>
      <c r="I693" s="164"/>
      <c r="J693" s="164"/>
      <c r="K693" s="164"/>
    </row>
    <row r="694" spans="1:11" x14ac:dyDescent="0.15">
      <c r="A694" s="90"/>
      <c r="B694" s="164"/>
      <c r="C694" s="164"/>
      <c r="D694" s="164"/>
      <c r="E694" s="164"/>
      <c r="F694" s="302"/>
      <c r="G694" s="302"/>
      <c r="H694" s="164"/>
      <c r="I694" s="164"/>
      <c r="J694" s="164"/>
      <c r="K694" s="164"/>
    </row>
    <row r="695" spans="1:11" x14ac:dyDescent="0.15">
      <c r="A695" s="90"/>
      <c r="B695" s="164"/>
      <c r="C695" s="164"/>
      <c r="D695" s="164"/>
      <c r="E695" s="164"/>
      <c r="F695" s="302"/>
      <c r="G695" s="302"/>
      <c r="H695" s="164"/>
      <c r="I695" s="164"/>
      <c r="J695" s="164"/>
      <c r="K695" s="164"/>
    </row>
    <row r="696" spans="1:11" x14ac:dyDescent="0.15">
      <c r="A696" s="90"/>
      <c r="B696" s="164"/>
      <c r="C696" s="164"/>
      <c r="D696" s="164"/>
      <c r="E696" s="164"/>
      <c r="F696" s="302"/>
      <c r="G696" s="302"/>
      <c r="H696" s="164"/>
      <c r="I696" s="164"/>
      <c r="J696" s="164"/>
      <c r="K696" s="164"/>
    </row>
    <row r="697" spans="1:11" x14ac:dyDescent="0.15">
      <c r="A697" s="90"/>
      <c r="B697" s="164"/>
      <c r="C697" s="164"/>
      <c r="D697" s="164"/>
      <c r="E697" s="164"/>
      <c r="F697" s="302"/>
      <c r="G697" s="302"/>
      <c r="H697" s="164"/>
      <c r="I697" s="164"/>
      <c r="J697" s="164"/>
      <c r="K697" s="164"/>
    </row>
    <row r="698" spans="1:11" x14ac:dyDescent="0.15">
      <c r="A698" s="90"/>
      <c r="B698" s="164"/>
      <c r="C698" s="164"/>
      <c r="D698" s="164"/>
      <c r="E698" s="164"/>
      <c r="F698" s="302"/>
      <c r="G698" s="302"/>
      <c r="H698" s="164"/>
      <c r="I698" s="164"/>
      <c r="J698" s="164"/>
      <c r="K698" s="164"/>
    </row>
    <row r="699" spans="1:11" x14ac:dyDescent="0.15">
      <c r="A699" s="90"/>
      <c r="B699" s="164"/>
      <c r="C699" s="164"/>
      <c r="D699" s="164"/>
      <c r="E699" s="164"/>
      <c r="F699" s="302"/>
      <c r="G699" s="302"/>
      <c r="H699" s="164"/>
      <c r="I699" s="164"/>
      <c r="J699" s="164"/>
      <c r="K699" s="164"/>
    </row>
    <row r="700" spans="1:11" x14ac:dyDescent="0.15">
      <c r="A700" s="90"/>
      <c r="B700" s="164"/>
      <c r="C700" s="164"/>
      <c r="D700" s="164"/>
      <c r="E700" s="164"/>
      <c r="F700" s="302"/>
      <c r="G700" s="302"/>
      <c r="H700" s="164"/>
      <c r="I700" s="164"/>
      <c r="J700" s="164"/>
      <c r="K700" s="164"/>
    </row>
    <row r="701" spans="1:11" x14ac:dyDescent="0.15">
      <c r="A701" s="90"/>
      <c r="B701" s="164"/>
      <c r="C701" s="164"/>
      <c r="D701" s="164"/>
      <c r="E701" s="164"/>
      <c r="F701" s="302"/>
      <c r="G701" s="302"/>
      <c r="H701" s="164"/>
      <c r="I701" s="164"/>
      <c r="J701" s="164"/>
      <c r="K701" s="164"/>
    </row>
    <row r="702" spans="1:11" x14ac:dyDescent="0.15">
      <c r="A702" s="90"/>
      <c r="B702" s="164"/>
      <c r="C702" s="164"/>
      <c r="D702" s="164"/>
      <c r="E702" s="164"/>
      <c r="F702" s="302"/>
      <c r="G702" s="302"/>
      <c r="H702" s="164"/>
      <c r="I702" s="164"/>
      <c r="J702" s="164"/>
      <c r="K702" s="164"/>
    </row>
    <row r="703" spans="1:11" x14ac:dyDescent="0.15">
      <c r="A703" s="90"/>
      <c r="B703" s="164"/>
      <c r="C703" s="164"/>
      <c r="D703" s="164"/>
      <c r="E703" s="164"/>
      <c r="F703" s="302"/>
      <c r="G703" s="302"/>
      <c r="H703" s="164"/>
      <c r="I703" s="164"/>
      <c r="J703" s="164"/>
      <c r="K703" s="164"/>
    </row>
    <row r="704" spans="1:11" x14ac:dyDescent="0.15">
      <c r="A704" s="90"/>
      <c r="B704" s="164"/>
      <c r="C704" s="164"/>
      <c r="D704" s="164"/>
      <c r="E704" s="164"/>
      <c r="F704" s="302"/>
      <c r="G704" s="302"/>
      <c r="H704" s="164"/>
      <c r="I704" s="164"/>
      <c r="J704" s="164"/>
      <c r="K704" s="164"/>
    </row>
    <row r="705" spans="1:11" x14ac:dyDescent="0.15">
      <c r="A705" s="90"/>
      <c r="B705" s="164"/>
      <c r="C705" s="164"/>
      <c r="D705" s="164"/>
      <c r="E705" s="164"/>
      <c r="F705" s="302"/>
      <c r="G705" s="302"/>
      <c r="H705" s="164"/>
      <c r="I705" s="164"/>
      <c r="J705" s="164"/>
      <c r="K705" s="164"/>
    </row>
    <row r="706" spans="1:11" x14ac:dyDescent="0.15">
      <c r="A706" s="90"/>
      <c r="B706" s="164"/>
      <c r="C706" s="164"/>
      <c r="D706" s="164"/>
      <c r="E706" s="164"/>
      <c r="F706" s="302"/>
      <c r="G706" s="302"/>
      <c r="H706" s="164"/>
      <c r="I706" s="164"/>
      <c r="J706" s="164"/>
      <c r="K706" s="164"/>
    </row>
    <row r="707" spans="1:11" x14ac:dyDescent="0.15">
      <c r="A707" s="90"/>
      <c r="B707" s="164"/>
      <c r="C707" s="164"/>
      <c r="D707" s="164"/>
      <c r="E707" s="164"/>
      <c r="F707" s="302"/>
      <c r="G707" s="302"/>
      <c r="H707" s="164"/>
      <c r="I707" s="164"/>
      <c r="J707" s="164"/>
      <c r="K707" s="164"/>
    </row>
    <row r="708" spans="1:11" x14ac:dyDescent="0.15">
      <c r="A708" s="90"/>
      <c r="B708" s="164"/>
      <c r="C708" s="164"/>
      <c r="D708" s="164"/>
      <c r="E708" s="164"/>
      <c r="F708" s="302"/>
      <c r="G708" s="302"/>
      <c r="H708" s="164"/>
      <c r="I708" s="164"/>
      <c r="J708" s="164"/>
      <c r="K708" s="164"/>
    </row>
    <row r="709" spans="1:11" x14ac:dyDescent="0.15">
      <c r="A709" s="90"/>
      <c r="B709" s="164"/>
      <c r="C709" s="164"/>
      <c r="D709" s="164"/>
      <c r="E709" s="164"/>
      <c r="F709" s="302"/>
      <c r="G709" s="302"/>
      <c r="H709" s="164"/>
      <c r="I709" s="164"/>
      <c r="J709" s="164"/>
      <c r="K709" s="164"/>
    </row>
    <row r="710" spans="1:11" x14ac:dyDescent="0.15">
      <c r="A710" s="90"/>
      <c r="B710" s="164"/>
      <c r="C710" s="164"/>
      <c r="D710" s="164"/>
      <c r="E710" s="164"/>
      <c r="F710" s="302"/>
      <c r="G710" s="302"/>
      <c r="H710" s="164"/>
      <c r="I710" s="164"/>
      <c r="J710" s="164"/>
      <c r="K710" s="164"/>
    </row>
    <row r="711" spans="1:11" x14ac:dyDescent="0.15">
      <c r="A711" s="90"/>
      <c r="B711" s="164"/>
      <c r="C711" s="164"/>
      <c r="D711" s="164"/>
      <c r="E711" s="164"/>
      <c r="F711" s="302"/>
      <c r="G711" s="302"/>
      <c r="H711" s="164"/>
      <c r="I711" s="164"/>
      <c r="J711" s="164"/>
      <c r="K711" s="164"/>
    </row>
    <row r="712" spans="1:11" x14ac:dyDescent="0.15">
      <c r="A712" s="90"/>
      <c r="B712" s="164"/>
      <c r="C712" s="164"/>
      <c r="D712" s="164"/>
      <c r="E712" s="164"/>
      <c r="F712" s="302"/>
      <c r="G712" s="302"/>
      <c r="H712" s="164"/>
      <c r="I712" s="164"/>
      <c r="J712" s="164"/>
      <c r="K712" s="164"/>
    </row>
    <row r="713" spans="1:11" x14ac:dyDescent="0.15">
      <c r="A713" s="90"/>
      <c r="B713" s="164"/>
      <c r="C713" s="164"/>
      <c r="D713" s="164"/>
      <c r="E713" s="164"/>
      <c r="F713" s="302"/>
      <c r="G713" s="302"/>
      <c r="H713" s="164"/>
      <c r="I713" s="164"/>
      <c r="J713" s="164"/>
      <c r="K713" s="164"/>
    </row>
    <row r="714" spans="1:11" x14ac:dyDescent="0.15">
      <c r="A714" s="90"/>
      <c r="B714" s="164"/>
      <c r="C714" s="164"/>
      <c r="D714" s="164"/>
      <c r="E714" s="164"/>
      <c r="F714" s="302"/>
      <c r="G714" s="302"/>
      <c r="H714" s="164"/>
      <c r="I714" s="164"/>
      <c r="J714" s="164"/>
      <c r="K714" s="164"/>
    </row>
    <row r="715" spans="1:11" x14ac:dyDescent="0.15">
      <c r="A715" s="90"/>
      <c r="B715" s="164"/>
      <c r="C715" s="164"/>
      <c r="D715" s="164"/>
      <c r="E715" s="164"/>
      <c r="F715" s="302"/>
      <c r="G715" s="302"/>
      <c r="H715" s="164"/>
      <c r="I715" s="164"/>
      <c r="J715" s="164"/>
      <c r="K715" s="164"/>
    </row>
    <row r="716" spans="1:11" x14ac:dyDescent="0.15">
      <c r="A716" s="90"/>
      <c r="B716" s="164"/>
      <c r="C716" s="164"/>
      <c r="D716" s="164"/>
      <c r="E716" s="164"/>
      <c r="F716" s="302"/>
      <c r="G716" s="302"/>
      <c r="H716" s="164"/>
      <c r="I716" s="164"/>
      <c r="J716" s="164"/>
      <c r="K716" s="164"/>
    </row>
    <row r="717" spans="1:11" x14ac:dyDescent="0.15">
      <c r="A717" s="90"/>
      <c r="B717" s="164"/>
      <c r="C717" s="164"/>
      <c r="D717" s="164"/>
      <c r="E717" s="164"/>
      <c r="F717" s="302"/>
      <c r="G717" s="302"/>
      <c r="H717" s="164"/>
      <c r="I717" s="164"/>
      <c r="J717" s="164"/>
      <c r="K717" s="164"/>
    </row>
    <row r="718" spans="1:11" x14ac:dyDescent="0.15">
      <c r="A718" s="90"/>
      <c r="B718" s="164"/>
      <c r="C718" s="164"/>
      <c r="D718" s="164"/>
      <c r="E718" s="164"/>
      <c r="F718" s="302"/>
      <c r="G718" s="302"/>
      <c r="H718" s="164"/>
      <c r="I718" s="164"/>
      <c r="J718" s="164"/>
      <c r="K718" s="164"/>
    </row>
    <row r="719" spans="1:11" x14ac:dyDescent="0.15">
      <c r="A719" s="90"/>
      <c r="B719" s="164"/>
      <c r="C719" s="164"/>
      <c r="D719" s="164"/>
      <c r="E719" s="164"/>
      <c r="F719" s="302"/>
      <c r="G719" s="302"/>
      <c r="H719" s="164"/>
      <c r="I719" s="164"/>
      <c r="J719" s="164"/>
      <c r="K719" s="164"/>
    </row>
    <row r="720" spans="1:11" x14ac:dyDescent="0.15">
      <c r="A720" s="90"/>
      <c r="B720" s="164"/>
      <c r="C720" s="164"/>
      <c r="D720" s="164"/>
      <c r="E720" s="164"/>
      <c r="F720" s="302"/>
      <c r="G720" s="302"/>
      <c r="H720" s="164"/>
      <c r="I720" s="164"/>
      <c r="J720" s="164"/>
      <c r="K720" s="164"/>
    </row>
    <row r="721" spans="1:11" x14ac:dyDescent="0.15">
      <c r="A721" s="90"/>
      <c r="B721" s="164"/>
      <c r="C721" s="164"/>
      <c r="D721" s="164"/>
      <c r="E721" s="164"/>
      <c r="F721" s="302"/>
      <c r="G721" s="302"/>
      <c r="H721" s="164"/>
      <c r="I721" s="164"/>
      <c r="J721" s="164"/>
      <c r="K721" s="164"/>
    </row>
    <row r="722" spans="1:11" x14ac:dyDescent="0.15">
      <c r="A722" s="90"/>
      <c r="B722" s="164"/>
      <c r="C722" s="164"/>
      <c r="D722" s="164"/>
      <c r="E722" s="164"/>
      <c r="F722" s="302"/>
      <c r="G722" s="302"/>
      <c r="H722" s="164"/>
      <c r="I722" s="164"/>
      <c r="J722" s="164"/>
      <c r="K722" s="164"/>
    </row>
    <row r="723" spans="1:11" x14ac:dyDescent="0.15">
      <c r="A723" s="90"/>
      <c r="B723" s="164"/>
      <c r="C723" s="164"/>
      <c r="D723" s="164"/>
      <c r="E723" s="164"/>
      <c r="F723" s="302"/>
      <c r="G723" s="302"/>
      <c r="H723" s="164"/>
      <c r="I723" s="164"/>
      <c r="J723" s="164"/>
      <c r="K723" s="164"/>
    </row>
    <row r="724" spans="1:11" x14ac:dyDescent="0.15">
      <c r="A724" s="90"/>
      <c r="B724" s="164"/>
      <c r="C724" s="164"/>
      <c r="D724" s="164"/>
      <c r="E724" s="164"/>
      <c r="F724" s="302"/>
      <c r="G724" s="302"/>
      <c r="H724" s="164"/>
      <c r="I724" s="164"/>
      <c r="J724" s="164"/>
      <c r="K724" s="164"/>
    </row>
    <row r="725" spans="1:11" x14ac:dyDescent="0.15">
      <c r="A725" s="90"/>
      <c r="B725" s="164"/>
      <c r="C725" s="164"/>
      <c r="D725" s="164"/>
      <c r="E725" s="164"/>
      <c r="F725" s="302"/>
      <c r="G725" s="302"/>
      <c r="H725" s="164"/>
      <c r="I725" s="164"/>
      <c r="J725" s="164"/>
      <c r="K725" s="164"/>
    </row>
    <row r="726" spans="1:11" x14ac:dyDescent="0.15">
      <c r="A726" s="90"/>
      <c r="B726" s="164"/>
      <c r="C726" s="164"/>
      <c r="D726" s="164"/>
      <c r="E726" s="164"/>
      <c r="F726" s="302"/>
      <c r="G726" s="302"/>
      <c r="H726" s="164"/>
      <c r="I726" s="164"/>
      <c r="J726" s="164"/>
      <c r="K726" s="164"/>
    </row>
    <row r="727" spans="1:11" x14ac:dyDescent="0.15">
      <c r="A727" s="90"/>
      <c r="B727" s="164"/>
      <c r="C727" s="164"/>
      <c r="D727" s="164"/>
      <c r="E727" s="164"/>
      <c r="F727" s="302"/>
      <c r="G727" s="302"/>
      <c r="H727" s="164"/>
      <c r="I727" s="164"/>
      <c r="J727" s="164"/>
      <c r="K727" s="164"/>
    </row>
    <row r="728" spans="1:11" x14ac:dyDescent="0.15">
      <c r="A728" s="90"/>
      <c r="B728" s="164"/>
      <c r="C728" s="164"/>
      <c r="D728" s="164"/>
      <c r="E728" s="164"/>
      <c r="F728" s="302"/>
      <c r="G728" s="302"/>
      <c r="H728" s="164"/>
      <c r="I728" s="164"/>
      <c r="J728" s="164"/>
      <c r="K728" s="164"/>
    </row>
    <row r="729" spans="1:11" x14ac:dyDescent="0.15">
      <c r="A729" s="90"/>
      <c r="B729" s="164"/>
      <c r="C729" s="164"/>
      <c r="D729" s="164"/>
      <c r="E729" s="164"/>
      <c r="F729" s="302"/>
      <c r="G729" s="302"/>
      <c r="H729" s="164"/>
      <c r="I729" s="164"/>
      <c r="J729" s="164"/>
      <c r="K729" s="164"/>
    </row>
    <row r="730" spans="1:11" x14ac:dyDescent="0.15">
      <c r="A730" s="90"/>
      <c r="B730" s="164"/>
      <c r="C730" s="164"/>
      <c r="D730" s="164"/>
      <c r="E730" s="164"/>
      <c r="F730" s="302"/>
      <c r="G730" s="302"/>
      <c r="H730" s="164"/>
      <c r="I730" s="164"/>
      <c r="J730" s="164"/>
      <c r="K730" s="164"/>
    </row>
    <row r="731" spans="1:11" x14ac:dyDescent="0.15">
      <c r="A731" s="90"/>
      <c r="B731" s="164"/>
      <c r="C731" s="164"/>
      <c r="D731" s="164"/>
      <c r="E731" s="164"/>
      <c r="F731" s="302"/>
      <c r="G731" s="302"/>
      <c r="H731" s="164"/>
      <c r="I731" s="164"/>
      <c r="J731" s="164"/>
      <c r="K731" s="164"/>
    </row>
    <row r="732" spans="1:11" x14ac:dyDescent="0.15">
      <c r="A732" s="90"/>
      <c r="B732" s="164"/>
      <c r="C732" s="164"/>
      <c r="D732" s="164"/>
      <c r="E732" s="164"/>
      <c r="F732" s="302"/>
      <c r="G732" s="302"/>
      <c r="H732" s="164"/>
      <c r="I732" s="164"/>
      <c r="J732" s="164"/>
      <c r="K732" s="164"/>
    </row>
    <row r="733" spans="1:11" x14ac:dyDescent="0.15">
      <c r="A733" s="90"/>
      <c r="B733" s="164"/>
      <c r="C733" s="164"/>
      <c r="D733" s="164"/>
      <c r="E733" s="164"/>
      <c r="F733" s="302"/>
      <c r="G733" s="302"/>
      <c r="H733" s="164"/>
      <c r="I733" s="164"/>
      <c r="J733" s="164"/>
      <c r="K733" s="164"/>
    </row>
    <row r="734" spans="1:11" x14ac:dyDescent="0.15">
      <c r="A734" s="90"/>
      <c r="B734" s="164"/>
      <c r="C734" s="164"/>
      <c r="D734" s="164"/>
      <c r="E734" s="164"/>
      <c r="F734" s="302"/>
      <c r="G734" s="302"/>
      <c r="H734" s="164"/>
      <c r="I734" s="164"/>
      <c r="J734" s="164"/>
      <c r="K734" s="164"/>
    </row>
    <row r="735" spans="1:11" x14ac:dyDescent="0.15">
      <c r="A735" s="90"/>
      <c r="B735" s="164"/>
      <c r="C735" s="164"/>
      <c r="D735" s="164"/>
      <c r="E735" s="164"/>
      <c r="F735" s="302"/>
      <c r="G735" s="302"/>
      <c r="H735" s="164"/>
      <c r="I735" s="164"/>
      <c r="J735" s="164"/>
      <c r="K735" s="164"/>
    </row>
    <row r="736" spans="1:11" x14ac:dyDescent="0.15">
      <c r="A736" s="90"/>
      <c r="B736" s="164"/>
      <c r="C736" s="164"/>
      <c r="D736" s="164"/>
      <c r="E736" s="164"/>
      <c r="F736" s="302"/>
      <c r="G736" s="302"/>
      <c r="H736" s="164"/>
      <c r="I736" s="164"/>
      <c r="J736" s="164"/>
      <c r="K736" s="164"/>
    </row>
    <row r="737" spans="1:11" x14ac:dyDescent="0.15">
      <c r="A737" s="90"/>
      <c r="B737" s="164"/>
      <c r="C737" s="164"/>
      <c r="D737" s="164"/>
      <c r="E737" s="164"/>
      <c r="F737" s="302"/>
      <c r="G737" s="302"/>
      <c r="H737" s="164"/>
      <c r="I737" s="164"/>
      <c r="J737" s="164"/>
      <c r="K737" s="164"/>
    </row>
    <row r="738" spans="1:11" x14ac:dyDescent="0.15">
      <c r="A738" s="90"/>
      <c r="B738" s="164"/>
      <c r="C738" s="164"/>
      <c r="D738" s="164"/>
      <c r="E738" s="164"/>
      <c r="F738" s="302"/>
      <c r="G738" s="302"/>
      <c r="H738" s="164"/>
      <c r="I738" s="164"/>
      <c r="J738" s="164"/>
      <c r="K738" s="164"/>
    </row>
    <row r="739" spans="1:11" x14ac:dyDescent="0.15">
      <c r="A739" s="90"/>
      <c r="B739" s="164"/>
      <c r="C739" s="164"/>
      <c r="D739" s="164"/>
      <c r="E739" s="164"/>
      <c r="F739" s="302"/>
      <c r="G739" s="302"/>
      <c r="H739" s="164"/>
      <c r="I739" s="164"/>
      <c r="J739" s="164"/>
      <c r="K739" s="164"/>
    </row>
    <row r="740" spans="1:11" x14ac:dyDescent="0.15">
      <c r="A740" s="90"/>
      <c r="B740" s="164"/>
      <c r="C740" s="164"/>
      <c r="D740" s="164"/>
      <c r="E740" s="164"/>
      <c r="F740" s="302"/>
      <c r="G740" s="302"/>
      <c r="H740" s="164"/>
      <c r="I740" s="164"/>
      <c r="J740" s="164"/>
      <c r="K740" s="164"/>
    </row>
    <row r="741" spans="1:11" x14ac:dyDescent="0.15">
      <c r="A741" s="90"/>
      <c r="B741" s="164"/>
      <c r="C741" s="164"/>
      <c r="D741" s="164"/>
      <c r="E741" s="164"/>
      <c r="F741" s="302"/>
      <c r="G741" s="302"/>
      <c r="H741" s="164"/>
      <c r="I741" s="164"/>
      <c r="J741" s="164"/>
      <c r="K741" s="164"/>
    </row>
    <row r="742" spans="1:11" x14ac:dyDescent="0.15">
      <c r="A742" s="90"/>
      <c r="B742" s="164"/>
      <c r="C742" s="164"/>
      <c r="D742" s="164"/>
      <c r="E742" s="164"/>
      <c r="F742" s="302"/>
      <c r="G742" s="302"/>
      <c r="H742" s="164"/>
      <c r="I742" s="164"/>
      <c r="J742" s="164"/>
      <c r="K742" s="164"/>
    </row>
    <row r="743" spans="1:11" x14ac:dyDescent="0.15">
      <c r="A743" s="90"/>
      <c r="B743" s="164"/>
      <c r="C743" s="164"/>
      <c r="D743" s="164"/>
      <c r="E743" s="164"/>
      <c r="F743" s="302"/>
      <c r="G743" s="302"/>
      <c r="H743" s="164"/>
      <c r="I743" s="164"/>
      <c r="J743" s="164"/>
      <c r="K743" s="164"/>
    </row>
    <row r="744" spans="1:11" x14ac:dyDescent="0.15">
      <c r="A744" s="90"/>
      <c r="B744" s="164"/>
      <c r="C744" s="164"/>
      <c r="D744" s="164"/>
      <c r="E744" s="164"/>
      <c r="F744" s="302"/>
      <c r="G744" s="302"/>
      <c r="H744" s="164"/>
      <c r="I744" s="164"/>
      <c r="J744" s="164"/>
      <c r="K744" s="164"/>
    </row>
    <row r="745" spans="1:11" x14ac:dyDescent="0.15">
      <c r="A745" s="90"/>
      <c r="B745" s="164"/>
      <c r="C745" s="164"/>
      <c r="D745" s="164"/>
      <c r="E745" s="164"/>
      <c r="F745" s="302"/>
      <c r="G745" s="302"/>
      <c r="H745" s="164"/>
      <c r="I745" s="164"/>
      <c r="J745" s="164"/>
      <c r="K745" s="164"/>
    </row>
    <row r="746" spans="1:11" x14ac:dyDescent="0.15">
      <c r="A746" s="90"/>
      <c r="B746" s="164"/>
      <c r="C746" s="164"/>
      <c r="D746" s="164"/>
      <c r="E746" s="164"/>
      <c r="F746" s="302"/>
      <c r="G746" s="302"/>
      <c r="H746" s="164"/>
      <c r="I746" s="164"/>
      <c r="J746" s="164"/>
      <c r="K746" s="164"/>
    </row>
    <row r="747" spans="1:11" x14ac:dyDescent="0.15">
      <c r="A747" s="90"/>
      <c r="B747" s="164"/>
      <c r="C747" s="164"/>
      <c r="D747" s="164"/>
      <c r="E747" s="164"/>
      <c r="F747" s="302"/>
      <c r="G747" s="302"/>
      <c r="H747" s="164"/>
      <c r="I747" s="164"/>
      <c r="J747" s="164"/>
      <c r="K747" s="164"/>
    </row>
    <row r="748" spans="1:11" x14ac:dyDescent="0.15">
      <c r="A748" s="90"/>
      <c r="B748" s="164"/>
      <c r="C748" s="164"/>
      <c r="D748" s="164"/>
      <c r="E748" s="164"/>
      <c r="F748" s="302"/>
      <c r="G748" s="302"/>
      <c r="H748" s="164"/>
      <c r="I748" s="164"/>
      <c r="J748" s="164"/>
      <c r="K748" s="164"/>
    </row>
    <row r="749" spans="1:11" x14ac:dyDescent="0.15">
      <c r="A749" s="90"/>
      <c r="B749" s="164"/>
      <c r="C749" s="164"/>
      <c r="D749" s="164"/>
      <c r="E749" s="164"/>
      <c r="F749" s="302"/>
      <c r="G749" s="302"/>
      <c r="H749" s="164"/>
      <c r="I749" s="164"/>
      <c r="J749" s="164"/>
      <c r="K749" s="164"/>
    </row>
    <row r="750" spans="1:11" x14ac:dyDescent="0.15">
      <c r="A750" s="90"/>
      <c r="B750" s="164"/>
      <c r="C750" s="164"/>
      <c r="D750" s="164"/>
      <c r="E750" s="164"/>
      <c r="F750" s="302"/>
      <c r="G750" s="302"/>
      <c r="H750" s="164"/>
      <c r="I750" s="164"/>
      <c r="J750" s="164"/>
      <c r="K750" s="164"/>
    </row>
    <row r="751" spans="1:11" x14ac:dyDescent="0.15">
      <c r="A751" s="90"/>
      <c r="B751" s="164"/>
      <c r="C751" s="164"/>
      <c r="D751" s="164"/>
      <c r="E751" s="164"/>
      <c r="F751" s="302"/>
      <c r="G751" s="302"/>
      <c r="H751" s="164"/>
      <c r="I751" s="164"/>
      <c r="J751" s="164"/>
      <c r="K751" s="164"/>
    </row>
    <row r="752" spans="1:11" x14ac:dyDescent="0.15">
      <c r="A752" s="90"/>
      <c r="B752" s="164"/>
      <c r="C752" s="164"/>
      <c r="D752" s="164"/>
      <c r="E752" s="164"/>
      <c r="F752" s="302"/>
      <c r="G752" s="302"/>
      <c r="H752" s="164"/>
      <c r="I752" s="164"/>
      <c r="J752" s="164"/>
      <c r="K752" s="164"/>
    </row>
    <row r="753" spans="1:11" x14ac:dyDescent="0.15">
      <c r="A753" s="90"/>
      <c r="B753" s="164"/>
      <c r="C753" s="164"/>
      <c r="D753" s="164"/>
      <c r="E753" s="164"/>
      <c r="F753" s="302"/>
      <c r="G753" s="302"/>
      <c r="H753" s="164"/>
      <c r="I753" s="164"/>
      <c r="J753" s="164"/>
      <c r="K753" s="164"/>
    </row>
    <row r="754" spans="1:11" x14ac:dyDescent="0.15">
      <c r="A754" s="90"/>
      <c r="B754" s="164"/>
      <c r="C754" s="164"/>
      <c r="D754" s="164"/>
      <c r="E754" s="164"/>
      <c r="F754" s="302"/>
      <c r="G754" s="302"/>
      <c r="H754" s="164"/>
      <c r="I754" s="164"/>
      <c r="J754" s="164"/>
      <c r="K754" s="164"/>
    </row>
    <row r="755" spans="1:11" x14ac:dyDescent="0.15">
      <c r="A755" s="90"/>
      <c r="B755" s="164"/>
      <c r="C755" s="164"/>
      <c r="D755" s="164"/>
      <c r="E755" s="164"/>
      <c r="F755" s="302"/>
      <c r="G755" s="302"/>
      <c r="H755" s="164"/>
      <c r="I755" s="164"/>
      <c r="J755" s="164"/>
      <c r="K755" s="164"/>
    </row>
    <row r="756" spans="1:11" x14ac:dyDescent="0.15">
      <c r="A756" s="90"/>
      <c r="B756" s="164"/>
      <c r="C756" s="164"/>
      <c r="D756" s="164"/>
      <c r="E756" s="164"/>
      <c r="F756" s="302"/>
      <c r="G756" s="302"/>
      <c r="H756" s="164"/>
      <c r="I756" s="164"/>
      <c r="J756" s="164"/>
      <c r="K756" s="164"/>
    </row>
    <row r="757" spans="1:11" x14ac:dyDescent="0.15">
      <c r="A757" s="90"/>
      <c r="B757" s="164"/>
      <c r="C757" s="164"/>
      <c r="D757" s="164"/>
      <c r="E757" s="164"/>
      <c r="F757" s="302"/>
      <c r="G757" s="302"/>
      <c r="H757" s="164"/>
      <c r="I757" s="164"/>
      <c r="J757" s="164"/>
      <c r="K757" s="164"/>
    </row>
    <row r="758" spans="1:11" x14ac:dyDescent="0.15">
      <c r="A758" s="90"/>
      <c r="B758" s="164"/>
      <c r="C758" s="164"/>
      <c r="D758" s="164"/>
      <c r="E758" s="164"/>
      <c r="F758" s="302"/>
      <c r="G758" s="302"/>
      <c r="H758" s="164"/>
      <c r="I758" s="164"/>
      <c r="J758" s="164"/>
      <c r="K758" s="164"/>
    </row>
    <row r="759" spans="1:11" x14ac:dyDescent="0.15">
      <c r="A759" s="90"/>
      <c r="B759" s="164"/>
      <c r="C759" s="164"/>
      <c r="D759" s="164"/>
      <c r="E759" s="164"/>
      <c r="F759" s="302"/>
      <c r="G759" s="302"/>
      <c r="H759" s="164"/>
      <c r="I759" s="164"/>
      <c r="J759" s="164"/>
      <c r="K759" s="164"/>
    </row>
    <row r="760" spans="1:11" x14ac:dyDescent="0.15">
      <c r="A760" s="90"/>
      <c r="B760" s="164"/>
      <c r="C760" s="164"/>
      <c r="D760" s="164"/>
      <c r="E760" s="164"/>
      <c r="F760" s="302"/>
      <c r="G760" s="302"/>
      <c r="H760" s="164"/>
      <c r="I760" s="164"/>
      <c r="J760" s="164"/>
      <c r="K760" s="164"/>
    </row>
    <row r="761" spans="1:11" x14ac:dyDescent="0.15">
      <c r="A761" s="90"/>
      <c r="B761" s="164"/>
      <c r="C761" s="164"/>
      <c r="D761" s="164"/>
      <c r="E761" s="164"/>
      <c r="F761" s="302"/>
      <c r="G761" s="302"/>
      <c r="H761" s="164"/>
      <c r="I761" s="164"/>
      <c r="J761" s="164"/>
      <c r="K761" s="164"/>
    </row>
    <row r="762" spans="1:11" x14ac:dyDescent="0.15">
      <c r="A762" s="90"/>
      <c r="B762" s="164"/>
      <c r="C762" s="164"/>
      <c r="D762" s="164"/>
      <c r="E762" s="164"/>
      <c r="F762" s="302"/>
      <c r="G762" s="302"/>
      <c r="H762" s="164"/>
      <c r="I762" s="164"/>
      <c r="J762" s="164"/>
      <c r="K762" s="164"/>
    </row>
    <row r="763" spans="1:11" x14ac:dyDescent="0.15">
      <c r="A763" s="90"/>
      <c r="B763" s="164"/>
      <c r="C763" s="164"/>
      <c r="D763" s="164"/>
      <c r="E763" s="164"/>
      <c r="F763" s="302"/>
      <c r="G763" s="302"/>
      <c r="H763" s="164"/>
      <c r="I763" s="164"/>
      <c r="J763" s="164"/>
      <c r="K763" s="164"/>
    </row>
    <row r="764" spans="1:11" x14ac:dyDescent="0.15">
      <c r="A764" s="90"/>
      <c r="B764" s="164"/>
      <c r="C764" s="164"/>
      <c r="D764" s="164"/>
      <c r="E764" s="164"/>
      <c r="F764" s="302"/>
      <c r="G764" s="302"/>
      <c r="H764" s="164"/>
      <c r="I764" s="164"/>
      <c r="J764" s="164"/>
      <c r="K764" s="164"/>
    </row>
    <row r="765" spans="1:11" x14ac:dyDescent="0.15">
      <c r="A765" s="90"/>
      <c r="B765" s="164"/>
      <c r="C765" s="164"/>
      <c r="D765" s="164"/>
      <c r="E765" s="164"/>
      <c r="F765" s="302"/>
      <c r="G765" s="302"/>
      <c r="H765" s="164"/>
      <c r="I765" s="164"/>
      <c r="J765" s="164"/>
      <c r="K765" s="164"/>
    </row>
    <row r="766" spans="1:11" x14ac:dyDescent="0.15">
      <c r="A766" s="90"/>
      <c r="B766" s="164"/>
      <c r="C766" s="164"/>
      <c r="D766" s="164"/>
      <c r="E766" s="164"/>
      <c r="F766" s="302"/>
      <c r="G766" s="302"/>
      <c r="H766" s="164"/>
      <c r="I766" s="164"/>
      <c r="J766" s="164"/>
      <c r="K766" s="164"/>
    </row>
    <row r="767" spans="1:11" x14ac:dyDescent="0.15">
      <c r="A767" s="90"/>
      <c r="B767" s="164"/>
      <c r="C767" s="164"/>
      <c r="D767" s="164"/>
      <c r="E767" s="164"/>
      <c r="F767" s="302"/>
      <c r="G767" s="302"/>
      <c r="H767" s="164"/>
      <c r="I767" s="164"/>
      <c r="J767" s="164"/>
      <c r="K767" s="164"/>
    </row>
    <row r="768" spans="1:11" x14ac:dyDescent="0.15">
      <c r="A768" s="90"/>
      <c r="B768" s="164"/>
      <c r="C768" s="164"/>
      <c r="D768" s="164"/>
      <c r="E768" s="164"/>
      <c r="F768" s="302"/>
      <c r="G768" s="302"/>
      <c r="H768" s="164"/>
      <c r="I768" s="164"/>
      <c r="J768" s="164"/>
      <c r="K768" s="164"/>
    </row>
    <row r="769" spans="1:11" x14ac:dyDescent="0.15">
      <c r="A769" s="90"/>
      <c r="B769" s="164"/>
      <c r="C769" s="164"/>
      <c r="D769" s="164"/>
      <c r="E769" s="164"/>
      <c r="F769" s="302"/>
      <c r="G769" s="302"/>
      <c r="H769" s="164"/>
      <c r="I769" s="164"/>
      <c r="J769" s="164"/>
      <c r="K769" s="164"/>
    </row>
    <row r="770" spans="1:11" x14ac:dyDescent="0.15">
      <c r="A770" s="90"/>
      <c r="B770" s="164"/>
      <c r="C770" s="164"/>
      <c r="D770" s="164"/>
      <c r="E770" s="164"/>
      <c r="F770" s="302"/>
      <c r="G770" s="302"/>
      <c r="H770" s="164"/>
      <c r="I770" s="164"/>
      <c r="J770" s="164"/>
      <c r="K770" s="164"/>
    </row>
    <row r="771" spans="1:11" x14ac:dyDescent="0.15">
      <c r="A771" s="90"/>
      <c r="B771" s="164"/>
      <c r="C771" s="164"/>
      <c r="D771" s="164"/>
      <c r="E771" s="164"/>
      <c r="F771" s="302"/>
      <c r="G771" s="302"/>
      <c r="H771" s="164"/>
      <c r="I771" s="164"/>
      <c r="J771" s="164"/>
      <c r="K771" s="164"/>
    </row>
    <row r="772" spans="1:11" x14ac:dyDescent="0.15">
      <c r="A772" s="90"/>
      <c r="B772" s="164"/>
      <c r="C772" s="164"/>
      <c r="D772" s="164"/>
      <c r="E772" s="164"/>
      <c r="F772" s="302"/>
      <c r="G772" s="302"/>
      <c r="H772" s="164"/>
      <c r="I772" s="164"/>
      <c r="J772" s="164"/>
      <c r="K772" s="164"/>
    </row>
    <row r="773" spans="1:11" x14ac:dyDescent="0.15">
      <c r="A773" s="90"/>
      <c r="B773" s="164"/>
      <c r="C773" s="164"/>
      <c r="D773" s="164"/>
      <c r="E773" s="164"/>
      <c r="F773" s="302"/>
      <c r="G773" s="302"/>
      <c r="H773" s="164"/>
      <c r="I773" s="164"/>
      <c r="J773" s="164"/>
      <c r="K773" s="164"/>
    </row>
    <row r="774" spans="1:11" x14ac:dyDescent="0.15">
      <c r="A774" s="90"/>
      <c r="B774" s="164"/>
      <c r="C774" s="164"/>
      <c r="D774" s="164"/>
      <c r="E774" s="164"/>
      <c r="F774" s="302"/>
      <c r="G774" s="302"/>
      <c r="H774" s="164"/>
      <c r="I774" s="164"/>
      <c r="J774" s="164"/>
      <c r="K774" s="164"/>
    </row>
    <row r="775" spans="1:11" x14ac:dyDescent="0.15">
      <c r="A775" s="90"/>
      <c r="B775" s="164"/>
      <c r="C775" s="164"/>
      <c r="D775" s="164"/>
      <c r="E775" s="164"/>
      <c r="F775" s="302"/>
      <c r="G775" s="302"/>
      <c r="H775" s="164"/>
      <c r="I775" s="164"/>
      <c r="J775" s="164"/>
      <c r="K775" s="164"/>
    </row>
    <row r="776" spans="1:11" x14ac:dyDescent="0.15">
      <c r="A776" s="90"/>
      <c r="B776" s="164"/>
      <c r="C776" s="164"/>
      <c r="D776" s="164"/>
      <c r="E776" s="164"/>
      <c r="F776" s="302"/>
      <c r="G776" s="302"/>
      <c r="H776" s="164"/>
      <c r="I776" s="164"/>
      <c r="J776" s="164"/>
      <c r="K776" s="164"/>
    </row>
    <row r="777" spans="1:11" x14ac:dyDescent="0.15">
      <c r="A777" s="90"/>
      <c r="B777" s="164"/>
      <c r="C777" s="164"/>
      <c r="D777" s="164"/>
      <c r="E777" s="164"/>
      <c r="F777" s="302"/>
      <c r="G777" s="302"/>
      <c r="H777" s="164"/>
      <c r="I777" s="164"/>
      <c r="J777" s="164"/>
      <c r="K777" s="164"/>
    </row>
    <row r="778" spans="1:11" x14ac:dyDescent="0.15">
      <c r="A778" s="90"/>
      <c r="B778" s="164"/>
      <c r="C778" s="164"/>
      <c r="D778" s="164"/>
      <c r="E778" s="164"/>
      <c r="F778" s="302"/>
      <c r="G778" s="302"/>
      <c r="H778" s="164"/>
      <c r="I778" s="164"/>
      <c r="J778" s="164"/>
      <c r="K778" s="164"/>
    </row>
    <row r="779" spans="1:11" x14ac:dyDescent="0.15">
      <c r="A779" s="90"/>
      <c r="B779" s="164"/>
      <c r="C779" s="164"/>
      <c r="D779" s="164"/>
      <c r="E779" s="164"/>
      <c r="F779" s="302"/>
      <c r="G779" s="302"/>
      <c r="H779" s="164"/>
      <c r="I779" s="164"/>
      <c r="J779" s="164"/>
      <c r="K779" s="164"/>
    </row>
    <row r="780" spans="1:11" x14ac:dyDescent="0.15">
      <c r="A780" s="90"/>
      <c r="B780" s="164"/>
      <c r="C780" s="164"/>
      <c r="D780" s="164"/>
      <c r="E780" s="164"/>
      <c r="F780" s="302"/>
      <c r="G780" s="302"/>
      <c r="H780" s="164"/>
      <c r="I780" s="164"/>
      <c r="J780" s="164"/>
      <c r="K780" s="164"/>
    </row>
    <row r="781" spans="1:11" x14ac:dyDescent="0.15">
      <c r="A781" s="90"/>
      <c r="B781" s="164"/>
      <c r="C781" s="164"/>
      <c r="D781" s="164"/>
      <c r="E781" s="164"/>
      <c r="F781" s="302"/>
      <c r="G781" s="302"/>
      <c r="H781" s="164"/>
      <c r="I781" s="164"/>
      <c r="J781" s="164"/>
      <c r="K781" s="164"/>
    </row>
    <row r="782" spans="1:11" x14ac:dyDescent="0.15">
      <c r="A782" s="90"/>
      <c r="B782" s="164"/>
      <c r="C782" s="164"/>
      <c r="D782" s="164"/>
      <c r="E782" s="164"/>
      <c r="F782" s="302"/>
      <c r="G782" s="302"/>
      <c r="H782" s="164"/>
      <c r="I782" s="164"/>
      <c r="J782" s="164"/>
      <c r="K782" s="164"/>
    </row>
    <row r="783" spans="1:11" x14ac:dyDescent="0.15">
      <c r="A783" s="90"/>
      <c r="B783" s="164"/>
      <c r="C783" s="164"/>
      <c r="D783" s="164"/>
      <c r="E783" s="164"/>
      <c r="F783" s="302"/>
      <c r="G783" s="302"/>
      <c r="H783" s="164"/>
      <c r="I783" s="164"/>
      <c r="J783" s="164"/>
      <c r="K783" s="164"/>
    </row>
    <row r="784" spans="1:11" x14ac:dyDescent="0.15">
      <c r="A784" s="90"/>
      <c r="B784" s="164"/>
      <c r="C784" s="164"/>
      <c r="D784" s="164"/>
      <c r="E784" s="164"/>
      <c r="F784" s="302"/>
      <c r="G784" s="302"/>
      <c r="H784" s="164"/>
      <c r="I784" s="164"/>
      <c r="J784" s="164"/>
      <c r="K784" s="164"/>
    </row>
    <row r="785" spans="1:11" x14ac:dyDescent="0.15">
      <c r="A785" s="90"/>
      <c r="B785" s="164"/>
      <c r="C785" s="164"/>
      <c r="D785" s="164"/>
      <c r="E785" s="164"/>
      <c r="F785" s="302"/>
      <c r="G785" s="302"/>
      <c r="H785" s="164"/>
      <c r="I785" s="164"/>
      <c r="J785" s="164"/>
      <c r="K785" s="164"/>
    </row>
    <row r="786" spans="1:11" x14ac:dyDescent="0.15">
      <c r="A786" s="90"/>
      <c r="B786" s="164"/>
      <c r="C786" s="164"/>
      <c r="D786" s="164"/>
      <c r="E786" s="164"/>
      <c r="F786" s="302"/>
      <c r="G786" s="302"/>
      <c r="H786" s="164"/>
      <c r="I786" s="164"/>
      <c r="J786" s="164"/>
      <c r="K786" s="164"/>
    </row>
    <row r="787" spans="1:11" x14ac:dyDescent="0.15">
      <c r="A787" s="90"/>
      <c r="B787" s="164"/>
      <c r="C787" s="164"/>
      <c r="D787" s="164"/>
      <c r="E787" s="164"/>
      <c r="F787" s="302"/>
      <c r="G787" s="302"/>
      <c r="H787" s="164"/>
      <c r="I787" s="164"/>
      <c r="J787" s="164"/>
    </row>
    <row r="788" spans="1:11" x14ac:dyDescent="0.15">
      <c r="A788" s="90"/>
      <c r="B788" s="164"/>
      <c r="C788" s="164"/>
      <c r="D788" s="164"/>
      <c r="E788" s="164"/>
      <c r="F788" s="302"/>
      <c r="G788" s="302"/>
      <c r="H788" s="164"/>
      <c r="I788" s="164"/>
      <c r="J788" s="164"/>
    </row>
    <row r="789" spans="1:11" x14ac:dyDescent="0.15">
      <c r="A789" s="90"/>
      <c r="B789" s="164"/>
      <c r="C789" s="164"/>
      <c r="D789" s="164"/>
      <c r="E789" s="164"/>
      <c r="F789" s="302"/>
      <c r="G789" s="302"/>
      <c r="H789" s="164"/>
      <c r="I789" s="164"/>
      <c r="J789" s="164"/>
    </row>
    <row r="790" spans="1:11" x14ac:dyDescent="0.15">
      <c r="A790" s="90"/>
      <c r="B790" s="164"/>
      <c r="C790" s="164"/>
      <c r="D790" s="164"/>
      <c r="E790" s="164"/>
      <c r="F790" s="302"/>
      <c r="G790" s="302"/>
      <c r="H790" s="164"/>
      <c r="I790" s="164"/>
      <c r="J790" s="164"/>
    </row>
    <row r="791" spans="1:11" x14ac:dyDescent="0.15">
      <c r="A791" s="90"/>
      <c r="B791" s="164"/>
      <c r="C791" s="164"/>
      <c r="D791" s="164"/>
      <c r="E791" s="164"/>
      <c r="F791" s="302"/>
      <c r="G791" s="302"/>
      <c r="H791" s="164"/>
      <c r="I791" s="164"/>
      <c r="J791" s="164"/>
    </row>
    <row r="792" spans="1:11" x14ac:dyDescent="0.15">
      <c r="A792" s="90"/>
      <c r="B792" s="164"/>
      <c r="C792" s="164"/>
      <c r="D792" s="164"/>
      <c r="E792" s="164"/>
      <c r="F792" s="302"/>
      <c r="G792" s="302"/>
      <c r="H792" s="164"/>
      <c r="I792" s="164"/>
      <c r="J792" s="164"/>
    </row>
    <row r="793" spans="1:11" x14ac:dyDescent="0.15">
      <c r="A793" s="90"/>
      <c r="B793" s="164"/>
      <c r="C793" s="164"/>
      <c r="D793" s="164"/>
      <c r="E793" s="164"/>
      <c r="F793" s="302"/>
      <c r="G793" s="302"/>
      <c r="H793" s="164"/>
      <c r="I793" s="164"/>
      <c r="J793" s="164"/>
    </row>
    <row r="794" spans="1:11" x14ac:dyDescent="0.15">
      <c r="A794" s="90"/>
      <c r="B794" s="164"/>
      <c r="C794" s="164"/>
      <c r="D794" s="164"/>
      <c r="E794" s="164"/>
      <c r="F794" s="302"/>
      <c r="G794" s="302"/>
      <c r="H794" s="164"/>
      <c r="I794" s="164"/>
      <c r="J794" s="164"/>
    </row>
    <row r="795" spans="1:11" x14ac:dyDescent="0.15">
      <c r="A795" s="90"/>
      <c r="B795" s="164"/>
      <c r="C795" s="164"/>
      <c r="D795" s="164"/>
      <c r="E795" s="164"/>
      <c r="F795" s="302"/>
      <c r="G795" s="302"/>
      <c r="H795" s="164"/>
      <c r="I795" s="164"/>
      <c r="J795" s="164"/>
    </row>
    <row r="796" spans="1:11" x14ac:dyDescent="0.15">
      <c r="A796" s="90"/>
      <c r="B796" s="164"/>
      <c r="C796" s="164"/>
      <c r="D796" s="164"/>
      <c r="E796" s="164"/>
      <c r="F796" s="302"/>
      <c r="G796" s="302"/>
      <c r="H796" s="164"/>
      <c r="I796" s="164"/>
      <c r="J796" s="164"/>
    </row>
    <row r="797" spans="1:11" x14ac:dyDescent="0.15">
      <c r="A797" s="90"/>
      <c r="B797" s="164"/>
      <c r="C797" s="164"/>
      <c r="D797" s="164"/>
      <c r="E797" s="164"/>
      <c r="F797" s="302"/>
      <c r="G797" s="302"/>
      <c r="H797" s="164"/>
      <c r="I797" s="164"/>
      <c r="J797" s="164"/>
    </row>
    <row r="798" spans="1:11" x14ac:dyDescent="0.15">
      <c r="A798" s="90"/>
      <c r="B798" s="164"/>
      <c r="C798" s="164"/>
      <c r="D798" s="164"/>
      <c r="E798" s="164"/>
      <c r="F798" s="302"/>
      <c r="G798" s="302"/>
      <c r="H798" s="164"/>
      <c r="I798" s="164"/>
      <c r="J798" s="164"/>
    </row>
    <row r="799" spans="1:11" x14ac:dyDescent="0.15">
      <c r="A799" s="90"/>
      <c r="B799" s="164"/>
      <c r="C799" s="164"/>
      <c r="D799" s="164"/>
      <c r="E799" s="164"/>
      <c r="F799" s="302"/>
      <c r="G799" s="302"/>
      <c r="H799" s="164"/>
      <c r="I799" s="164"/>
      <c r="J799" s="164"/>
    </row>
    <row r="800" spans="1:11" x14ac:dyDescent="0.15">
      <c r="A800" s="90"/>
      <c r="B800" s="164"/>
      <c r="C800" s="164"/>
      <c r="D800" s="164"/>
      <c r="E800" s="164"/>
      <c r="F800" s="302"/>
      <c r="G800" s="302"/>
      <c r="H800" s="164"/>
      <c r="I800" s="164"/>
      <c r="J800" s="164"/>
    </row>
    <row r="801" spans="1:10" x14ac:dyDescent="0.15">
      <c r="A801" s="90"/>
      <c r="B801" s="164"/>
      <c r="C801" s="164"/>
      <c r="D801" s="164"/>
      <c r="E801" s="164"/>
      <c r="F801" s="302"/>
      <c r="G801" s="302"/>
      <c r="H801" s="164"/>
      <c r="I801" s="164"/>
      <c r="J801" s="164"/>
    </row>
    <row r="802" spans="1:10" x14ac:dyDescent="0.15">
      <c r="A802" s="90"/>
      <c r="B802" s="164"/>
      <c r="C802" s="164"/>
      <c r="D802" s="164"/>
      <c r="E802" s="164"/>
      <c r="F802" s="302"/>
      <c r="G802" s="302"/>
      <c r="H802" s="164"/>
      <c r="I802" s="164"/>
      <c r="J802" s="164"/>
    </row>
    <row r="803" spans="1:10" x14ac:dyDescent="0.15">
      <c r="A803" s="90"/>
      <c r="B803" s="164"/>
      <c r="C803" s="164"/>
      <c r="D803" s="164"/>
      <c r="E803" s="164"/>
      <c r="F803" s="302"/>
      <c r="G803" s="302"/>
      <c r="H803" s="164"/>
      <c r="I803" s="164"/>
      <c r="J803" s="164"/>
    </row>
    <row r="804" spans="1:10" x14ac:dyDescent="0.15">
      <c r="A804" s="90"/>
      <c r="B804" s="164"/>
      <c r="C804" s="164"/>
      <c r="D804" s="164"/>
      <c r="E804" s="164"/>
      <c r="F804" s="302"/>
      <c r="G804" s="302"/>
      <c r="H804" s="164"/>
      <c r="I804" s="164"/>
      <c r="J804" s="164"/>
    </row>
    <row r="805" spans="1:10" x14ac:dyDescent="0.15">
      <c r="A805" s="90"/>
      <c r="B805" s="164"/>
      <c r="C805" s="164"/>
      <c r="D805" s="164"/>
      <c r="E805" s="164"/>
      <c r="F805" s="302"/>
      <c r="G805" s="302"/>
      <c r="H805" s="164"/>
      <c r="I805" s="164"/>
      <c r="J805" s="164"/>
    </row>
    <row r="806" spans="1:10" x14ac:dyDescent="0.15">
      <c r="A806" s="90"/>
      <c r="B806" s="164"/>
      <c r="C806" s="164"/>
      <c r="D806" s="164"/>
      <c r="E806" s="164"/>
      <c r="F806" s="302"/>
      <c r="G806" s="302"/>
      <c r="H806" s="164"/>
      <c r="I806" s="164"/>
      <c r="J806" s="164"/>
    </row>
    <row r="807" spans="1:10" x14ac:dyDescent="0.15">
      <c r="A807" s="90"/>
      <c r="B807" s="164"/>
      <c r="C807" s="164"/>
      <c r="D807" s="164"/>
      <c r="E807" s="164"/>
      <c r="F807" s="302"/>
      <c r="G807" s="302"/>
      <c r="H807" s="164"/>
      <c r="I807" s="164"/>
    </row>
    <row r="808" spans="1:10" x14ac:dyDescent="0.15">
      <c r="A808" s="90"/>
      <c r="B808" s="164"/>
      <c r="C808" s="164"/>
      <c r="D808" s="164"/>
      <c r="E808" s="164"/>
      <c r="F808" s="302"/>
      <c r="G808" s="302"/>
      <c r="H808" s="164"/>
      <c r="I808" s="164"/>
    </row>
    <row r="809" spans="1:10" x14ac:dyDescent="0.15">
      <c r="A809" s="90"/>
      <c r="B809" s="164"/>
      <c r="C809" s="164"/>
      <c r="D809" s="164"/>
      <c r="E809" s="164"/>
      <c r="F809" s="302"/>
      <c r="G809" s="302"/>
      <c r="H809" s="164"/>
      <c r="I809" s="164"/>
    </row>
    <row r="810" spans="1:10" x14ac:dyDescent="0.15">
      <c r="A810" s="90"/>
      <c r="B810" s="164"/>
      <c r="C810" s="164"/>
      <c r="D810" s="164"/>
      <c r="E810" s="164"/>
      <c r="F810" s="302"/>
      <c r="G810" s="302"/>
      <c r="H810" s="164"/>
      <c r="I810" s="164"/>
    </row>
    <row r="811" spans="1:10" x14ac:dyDescent="0.15">
      <c r="A811" s="90"/>
      <c r="B811" s="164"/>
      <c r="C811" s="164"/>
      <c r="D811" s="164"/>
      <c r="E811" s="164"/>
      <c r="F811" s="302"/>
      <c r="G811" s="302"/>
      <c r="H811" s="164"/>
      <c r="I811" s="164"/>
    </row>
    <row r="812" spans="1:10" x14ac:dyDescent="0.15">
      <c r="A812" s="90"/>
      <c r="B812" s="164"/>
      <c r="C812" s="164"/>
      <c r="D812" s="164"/>
      <c r="E812" s="164"/>
      <c r="F812" s="302"/>
      <c r="G812" s="302"/>
      <c r="H812" s="164"/>
      <c r="I812" s="164"/>
    </row>
    <row r="813" spans="1:10" x14ac:dyDescent="0.15">
      <c r="A813" s="90"/>
      <c r="B813" s="164"/>
      <c r="C813" s="164"/>
      <c r="D813" s="164"/>
      <c r="E813" s="164"/>
      <c r="F813" s="302"/>
      <c r="G813" s="302"/>
      <c r="H813" s="164"/>
      <c r="I813" s="164"/>
    </row>
    <row r="814" spans="1:10" x14ac:dyDescent="0.15">
      <c r="A814" s="90"/>
      <c r="B814" s="164"/>
      <c r="C814" s="164"/>
      <c r="D814" s="164"/>
      <c r="E814" s="164"/>
      <c r="F814" s="302"/>
      <c r="G814" s="302"/>
      <c r="H814" s="164"/>
      <c r="I814" s="164"/>
    </row>
    <row r="815" spans="1:10" x14ac:dyDescent="0.15">
      <c r="A815" s="90"/>
      <c r="B815" s="164"/>
      <c r="C815" s="164"/>
      <c r="D815" s="164"/>
      <c r="E815" s="164"/>
      <c r="F815" s="302"/>
      <c r="G815" s="302"/>
      <c r="H815" s="164"/>
      <c r="I815" s="164"/>
    </row>
    <row r="816" spans="1:10" x14ac:dyDescent="0.15">
      <c r="A816" s="90"/>
      <c r="B816" s="164"/>
      <c r="C816" s="164"/>
      <c r="D816" s="164"/>
      <c r="E816" s="164"/>
      <c r="F816" s="302"/>
      <c r="G816" s="302"/>
      <c r="H816" s="164"/>
      <c r="I816" s="164"/>
    </row>
    <row r="817" spans="1:9" x14ac:dyDescent="0.15">
      <c r="A817" s="90"/>
      <c r="B817" s="164"/>
      <c r="C817" s="164"/>
      <c r="D817" s="164"/>
      <c r="E817" s="164"/>
      <c r="F817" s="302"/>
      <c r="G817" s="302"/>
      <c r="H817" s="164"/>
      <c r="I817" s="164"/>
    </row>
    <row r="818" spans="1:9" x14ac:dyDescent="0.15">
      <c r="A818" s="90"/>
      <c r="B818" s="164"/>
      <c r="C818" s="164"/>
      <c r="D818" s="164"/>
      <c r="E818" s="164"/>
      <c r="F818" s="302"/>
      <c r="G818" s="302"/>
      <c r="H818" s="164"/>
      <c r="I818" s="164"/>
    </row>
    <row r="819" spans="1:9" x14ac:dyDescent="0.15">
      <c r="A819" s="90"/>
      <c r="B819" s="164"/>
      <c r="C819" s="164"/>
      <c r="D819" s="164"/>
      <c r="E819" s="164"/>
      <c r="F819" s="302"/>
      <c r="G819" s="302"/>
      <c r="H819" s="164"/>
      <c r="I819" s="164"/>
    </row>
    <row r="820" spans="1:9" x14ac:dyDescent="0.15">
      <c r="A820" s="90"/>
      <c r="B820" s="164"/>
      <c r="C820" s="164"/>
      <c r="D820" s="164"/>
      <c r="E820" s="164"/>
      <c r="F820" s="302"/>
      <c r="G820" s="302"/>
      <c r="H820" s="164"/>
      <c r="I820" s="164"/>
    </row>
    <row r="821" spans="1:9" x14ac:dyDescent="0.15">
      <c r="A821" s="90"/>
      <c r="B821" s="164"/>
      <c r="C821" s="164"/>
      <c r="D821" s="164"/>
      <c r="E821" s="164"/>
      <c r="F821" s="302"/>
      <c r="G821" s="302"/>
      <c r="H821" s="164"/>
      <c r="I821" s="164"/>
    </row>
  </sheetData>
  <sheetProtection formatCells="0" formatColumns="0" formatRows="0"/>
  <mergeCells count="13">
    <mergeCell ref="A1:A2"/>
    <mergeCell ref="S3:S6"/>
    <mergeCell ref="A3:R3"/>
    <mergeCell ref="A4:A6"/>
    <mergeCell ref="B4:I4"/>
    <mergeCell ref="J4:O4"/>
    <mergeCell ref="P4:P6"/>
    <mergeCell ref="Q4:Q6"/>
    <mergeCell ref="R4:R6"/>
    <mergeCell ref="B5:B6"/>
    <mergeCell ref="C5:I5"/>
    <mergeCell ref="N5:O5"/>
    <mergeCell ref="J5:M5"/>
  </mergeCells>
  <phoneticPr fontId="7" type="noConversion"/>
  <conditionalFormatting sqref="A8:R103">
    <cfRule type="expression" dxfId="24" priority="1">
      <formula>OR($S8="Well not plated",$S8="Well not analyzed")</formula>
    </cfRule>
    <cfRule type="expression" dxfId="23" priority="3">
      <formula>$S8&lt;&gt;""</formula>
    </cfRule>
    <cfRule type="notContainsBlanks" dxfId="22" priority="280">
      <formula>LEN(TRIM(A8))&gt;0</formula>
    </cfRule>
  </conditionalFormatting>
  <printOptions headings="1"/>
  <pageMargins left="0.5" right="0.8" top="1" bottom="1" header="0.5" footer="0.3"/>
  <pageSetup scale="48" firstPageNumber="12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2" manualBreakCount="2">
    <brk id="43" max="16" man="1"/>
    <brk id="103" max="16383" man="1"/>
  </rowBreaks>
  <drawing r:id="rId1"/>
  <extLst>
    <ext xmlns:mx="http://schemas.microsoft.com/office/mac/excel/2008/main" uri="{64002731-A6B0-56B0-2670-7721B7C09600}">
      <mx:PLV Mode="0" OnePage="0" WScale="2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150"/>
  <sheetViews>
    <sheetView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:R103"/>
    </sheetView>
  </sheetViews>
  <sheetFormatPr baseColWidth="10" defaultColWidth="8.1640625" defaultRowHeight="13" x14ac:dyDescent="0.15"/>
  <cols>
    <col min="1" max="1" width="27.83203125" style="4" customWidth="1"/>
    <col min="2" max="2" width="7.33203125" style="167" customWidth="1"/>
    <col min="3" max="9" width="6.6640625" style="167" customWidth="1"/>
    <col min="10" max="10" width="6.83203125" style="167" customWidth="1"/>
    <col min="11" max="11" width="10.1640625" style="167" customWidth="1"/>
    <col min="12" max="12" width="10.5" style="167" customWidth="1"/>
    <col min="13" max="13" width="9.33203125" style="167" bestFit="1" customWidth="1"/>
    <col min="14" max="15" width="6.83203125" style="167" customWidth="1"/>
    <col min="16" max="16" width="13.1640625" style="4" customWidth="1"/>
    <col min="17" max="17" width="17.83203125" style="15" customWidth="1"/>
    <col min="18" max="18" width="5.5" style="4" customWidth="1"/>
    <col min="19" max="19" width="37.1640625" style="90" customWidth="1"/>
    <col min="20" max="16384" width="8.1640625" style="4"/>
  </cols>
  <sheetData>
    <row r="1" spans="1:19" ht="35" x14ac:dyDescent="0.35">
      <c r="A1" s="332" t="s">
        <v>33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6"/>
      <c r="M1" s="166"/>
      <c r="N1" s="166"/>
      <c r="O1" s="166"/>
      <c r="P1" s="3"/>
      <c r="Q1" s="14"/>
      <c r="R1" s="3"/>
      <c r="S1" s="140"/>
    </row>
    <row r="2" spans="1:19" ht="39" customHeight="1" thickBot="1" x14ac:dyDescent="0.2">
      <c r="A2" s="333"/>
      <c r="B2" s="158"/>
      <c r="C2" s="158"/>
      <c r="D2" s="158"/>
      <c r="E2" s="158"/>
    </row>
    <row r="3" spans="1:19" x14ac:dyDescent="0.15">
      <c r="A3" s="334" t="s">
        <v>10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6"/>
      <c r="S3" s="312" t="s">
        <v>54</v>
      </c>
    </row>
    <row r="4" spans="1:19" s="5" customFormat="1" x14ac:dyDescent="0.15">
      <c r="A4" s="337" t="s">
        <v>9</v>
      </c>
      <c r="B4" s="340" t="s">
        <v>20</v>
      </c>
      <c r="C4" s="340"/>
      <c r="D4" s="340"/>
      <c r="E4" s="340"/>
      <c r="F4" s="340"/>
      <c r="G4" s="340"/>
      <c r="H4" s="340"/>
      <c r="I4" s="340"/>
      <c r="J4" s="340" t="s">
        <v>23</v>
      </c>
      <c r="K4" s="340"/>
      <c r="L4" s="340"/>
      <c r="M4" s="340"/>
      <c r="N4" s="340"/>
      <c r="O4" s="340"/>
      <c r="P4" s="341" t="s">
        <v>28</v>
      </c>
      <c r="Q4" s="341" t="s">
        <v>56</v>
      </c>
      <c r="R4" s="343" t="s">
        <v>29</v>
      </c>
      <c r="S4" s="313"/>
    </row>
    <row r="5" spans="1:19" s="80" customFormat="1" ht="28" customHeight="1" x14ac:dyDescent="0.15">
      <c r="A5" s="338"/>
      <c r="B5" s="326" t="s">
        <v>30</v>
      </c>
      <c r="C5" s="328" t="s">
        <v>53</v>
      </c>
      <c r="D5" s="328"/>
      <c r="E5" s="328"/>
      <c r="F5" s="328"/>
      <c r="G5" s="328"/>
      <c r="H5" s="328"/>
      <c r="I5" s="328"/>
      <c r="J5" s="329" t="s">
        <v>30</v>
      </c>
      <c r="K5" s="330"/>
      <c r="L5" s="330"/>
      <c r="M5" s="331"/>
      <c r="N5" s="326" t="s">
        <v>21</v>
      </c>
      <c r="O5" s="326"/>
      <c r="P5" s="341"/>
      <c r="Q5" s="341"/>
      <c r="R5" s="343"/>
      <c r="S5" s="313"/>
    </row>
    <row r="6" spans="1:19" s="80" customFormat="1" ht="43" thickBot="1" x14ac:dyDescent="0.2">
      <c r="A6" s="339"/>
      <c r="B6" s="327"/>
      <c r="C6" s="299" t="s">
        <v>2</v>
      </c>
      <c r="D6" s="299" t="s">
        <v>11</v>
      </c>
      <c r="E6" s="299" t="s">
        <v>12</v>
      </c>
      <c r="F6" s="299" t="s">
        <v>22</v>
      </c>
      <c r="G6" s="299" t="s">
        <v>62</v>
      </c>
      <c r="H6" s="299" t="s">
        <v>18</v>
      </c>
      <c r="I6" s="299" t="s">
        <v>19</v>
      </c>
      <c r="J6" s="159" t="s">
        <v>25</v>
      </c>
      <c r="K6" s="159" t="s">
        <v>31</v>
      </c>
      <c r="L6" s="159" t="s">
        <v>24</v>
      </c>
      <c r="M6" s="239" t="s">
        <v>61</v>
      </c>
      <c r="N6" s="299" t="s">
        <v>26</v>
      </c>
      <c r="O6" s="299" t="s">
        <v>27</v>
      </c>
      <c r="P6" s="342"/>
      <c r="Q6" s="342"/>
      <c r="R6" s="344"/>
      <c r="S6" s="314"/>
    </row>
    <row r="7" spans="1:19" s="5" customFormat="1" ht="15" thickBot="1" x14ac:dyDescent="0.2">
      <c r="A7" s="255" t="s">
        <v>48</v>
      </c>
      <c r="B7" s="256" t="e">
        <f>AVERAGE(B8:B103)</f>
        <v>#DIV/0!</v>
      </c>
      <c r="C7" s="256" t="e">
        <f t="shared" ref="C7:O7" si="0">AVERAGE(C8:C103)</f>
        <v>#DIV/0!</v>
      </c>
      <c r="D7" s="256" t="e">
        <f t="shared" si="0"/>
        <v>#DIV/0!</v>
      </c>
      <c r="E7" s="256" t="e">
        <f t="shared" si="0"/>
        <v>#DIV/0!</v>
      </c>
      <c r="F7" s="256" t="e">
        <f t="shared" si="0"/>
        <v>#DIV/0!</v>
      </c>
      <c r="G7" s="256" t="e">
        <f t="shared" si="0"/>
        <v>#DIV/0!</v>
      </c>
      <c r="H7" s="256" t="e">
        <f t="shared" si="0"/>
        <v>#DIV/0!</v>
      </c>
      <c r="I7" s="256" t="e">
        <f t="shared" si="0"/>
        <v>#DIV/0!</v>
      </c>
      <c r="J7" s="257" t="e">
        <f t="shared" si="0"/>
        <v>#DIV/0!</v>
      </c>
      <c r="K7" s="257" t="e">
        <f t="shared" si="0"/>
        <v>#DIV/0!</v>
      </c>
      <c r="L7" s="257" t="e">
        <f t="shared" si="0"/>
        <v>#DIV/0!</v>
      </c>
      <c r="M7" s="257"/>
      <c r="N7" s="257" t="e">
        <f t="shared" si="0"/>
        <v>#DIV/0!</v>
      </c>
      <c r="O7" s="257" t="e">
        <f t="shared" si="0"/>
        <v>#DIV/0!</v>
      </c>
      <c r="P7" s="258"/>
      <c r="Q7" s="258"/>
      <c r="R7" s="259"/>
      <c r="S7" s="251"/>
    </row>
    <row r="8" spans="1:19" s="138" customFormat="1" x14ac:dyDescent="0.15">
      <c r="A8" s="252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44"/>
      <c r="Q8" s="244"/>
      <c r="R8" s="254"/>
      <c r="S8" s="245"/>
    </row>
    <row r="9" spans="1:19" s="138" customFormat="1" x14ac:dyDescent="0.15">
      <c r="A9" s="43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45"/>
      <c r="Q9" s="45"/>
      <c r="R9" s="95"/>
      <c r="S9" s="141"/>
    </row>
    <row r="10" spans="1:19" s="138" customFormat="1" x14ac:dyDescent="0.15">
      <c r="A10" s="43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45"/>
      <c r="Q10" s="45"/>
      <c r="R10" s="95"/>
      <c r="S10" s="141"/>
    </row>
    <row r="11" spans="1:19" s="138" customFormat="1" x14ac:dyDescent="0.15">
      <c r="A11" s="43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45"/>
      <c r="Q11" s="45"/>
      <c r="R11" s="95"/>
      <c r="S11" s="141"/>
    </row>
    <row r="12" spans="1:19" s="138" customFormat="1" x14ac:dyDescent="0.15">
      <c r="A12" s="43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45"/>
      <c r="Q12" s="45"/>
      <c r="R12" s="95"/>
      <c r="S12" s="141"/>
    </row>
    <row r="13" spans="1:19" s="138" customFormat="1" x14ac:dyDescent="0.15">
      <c r="A13" s="43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45"/>
      <c r="Q13" s="45"/>
      <c r="R13" s="95"/>
      <c r="S13" s="141"/>
    </row>
    <row r="14" spans="1:19" s="138" customFormat="1" x14ac:dyDescent="0.15">
      <c r="A14" s="43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45"/>
      <c r="Q14" s="45"/>
      <c r="R14" s="95"/>
      <c r="S14" s="141"/>
    </row>
    <row r="15" spans="1:19" s="138" customFormat="1" x14ac:dyDescent="0.15">
      <c r="A15" s="43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45"/>
      <c r="Q15" s="45"/>
      <c r="R15" s="95"/>
      <c r="S15" s="141"/>
    </row>
    <row r="16" spans="1:19" s="138" customFormat="1" x14ac:dyDescent="0.15">
      <c r="A16" s="43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45"/>
      <c r="Q16" s="45"/>
      <c r="R16" s="95"/>
      <c r="S16" s="141"/>
    </row>
    <row r="17" spans="1:19" s="138" customFormat="1" x14ac:dyDescent="0.15">
      <c r="A17" s="43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45"/>
      <c r="Q17" s="45"/>
      <c r="R17" s="95"/>
      <c r="S17" s="141"/>
    </row>
    <row r="18" spans="1:19" s="138" customFormat="1" x14ac:dyDescent="0.15">
      <c r="A18" s="43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45"/>
      <c r="Q18" s="45"/>
      <c r="R18" s="95"/>
      <c r="S18" s="141"/>
    </row>
    <row r="19" spans="1:19" s="138" customFormat="1" x14ac:dyDescent="0.15">
      <c r="A19" s="43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45"/>
      <c r="Q19" s="45"/>
      <c r="R19" s="95"/>
      <c r="S19" s="141"/>
    </row>
    <row r="20" spans="1:19" s="138" customFormat="1" x14ac:dyDescent="0.15">
      <c r="A20" s="43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45"/>
      <c r="Q20" s="45"/>
      <c r="R20" s="95"/>
      <c r="S20" s="141"/>
    </row>
    <row r="21" spans="1:19" s="138" customFormat="1" x14ac:dyDescent="0.15">
      <c r="A21" s="43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45"/>
      <c r="Q21" s="45"/>
      <c r="R21" s="95"/>
      <c r="S21" s="141"/>
    </row>
    <row r="22" spans="1:19" s="138" customFormat="1" x14ac:dyDescent="0.15">
      <c r="A22" s="43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45"/>
      <c r="Q22" s="45"/>
      <c r="R22" s="95"/>
      <c r="S22" s="141"/>
    </row>
    <row r="23" spans="1:19" s="138" customFormat="1" x14ac:dyDescent="0.15">
      <c r="A23" s="43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45"/>
      <c r="Q23" s="45"/>
      <c r="R23" s="95"/>
      <c r="S23" s="141"/>
    </row>
    <row r="24" spans="1:19" s="138" customFormat="1" x14ac:dyDescent="0.15">
      <c r="A24" s="43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45"/>
      <c r="Q24" s="45"/>
      <c r="R24" s="95"/>
      <c r="S24" s="141"/>
    </row>
    <row r="25" spans="1:19" s="138" customFormat="1" x14ac:dyDescent="0.15">
      <c r="A25" s="43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45"/>
      <c r="Q25" s="45"/>
      <c r="R25" s="95"/>
      <c r="S25" s="141"/>
    </row>
    <row r="26" spans="1:19" s="138" customFormat="1" x14ac:dyDescent="0.15">
      <c r="A26" s="43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45"/>
      <c r="Q26" s="45"/>
      <c r="R26" s="95"/>
      <c r="S26" s="141"/>
    </row>
    <row r="27" spans="1:19" s="138" customFormat="1" x14ac:dyDescent="0.15">
      <c r="A27" s="43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45"/>
      <c r="Q27" s="45"/>
      <c r="R27" s="95"/>
      <c r="S27" s="141"/>
    </row>
    <row r="28" spans="1:19" s="138" customFormat="1" x14ac:dyDescent="0.15">
      <c r="A28" s="43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45"/>
      <c r="Q28" s="45"/>
      <c r="R28" s="95"/>
      <c r="S28" s="141"/>
    </row>
    <row r="29" spans="1:19" s="138" customFormat="1" x14ac:dyDescent="0.15">
      <c r="A29" s="43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45"/>
      <c r="Q29" s="45"/>
      <c r="R29" s="95"/>
      <c r="S29" s="141"/>
    </row>
    <row r="30" spans="1:19" s="138" customFormat="1" x14ac:dyDescent="0.15">
      <c r="A30" s="43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45"/>
      <c r="Q30" s="45"/>
      <c r="R30" s="95"/>
      <c r="S30" s="141"/>
    </row>
    <row r="31" spans="1:19" s="138" customFormat="1" x14ac:dyDescent="0.15">
      <c r="A31" s="43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45"/>
      <c r="Q31" s="45"/>
      <c r="R31" s="95"/>
      <c r="S31" s="141"/>
    </row>
    <row r="32" spans="1:19" s="138" customFormat="1" x14ac:dyDescent="0.15">
      <c r="A32" s="43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45"/>
      <c r="Q32" s="45"/>
      <c r="R32" s="95"/>
      <c r="S32" s="141"/>
    </row>
    <row r="33" spans="1:19" s="138" customFormat="1" x14ac:dyDescent="0.15">
      <c r="A33" s="43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45"/>
      <c r="Q33" s="45"/>
      <c r="R33" s="95"/>
      <c r="S33" s="141"/>
    </row>
    <row r="34" spans="1:19" s="138" customFormat="1" x14ac:dyDescent="0.15">
      <c r="A34" s="43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45"/>
      <c r="Q34" s="45"/>
      <c r="R34" s="95"/>
      <c r="S34" s="141"/>
    </row>
    <row r="35" spans="1:19" s="138" customFormat="1" x14ac:dyDescent="0.15">
      <c r="A35" s="43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45"/>
      <c r="Q35" s="45"/>
      <c r="R35" s="95"/>
      <c r="S35" s="141"/>
    </row>
    <row r="36" spans="1:19" s="138" customFormat="1" x14ac:dyDescent="0.15">
      <c r="A36" s="43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45"/>
      <c r="Q36" s="45"/>
      <c r="R36" s="95"/>
      <c r="S36" s="141"/>
    </row>
    <row r="37" spans="1:19" s="138" customFormat="1" x14ac:dyDescent="0.15">
      <c r="A37" s="43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45"/>
      <c r="Q37" s="45"/>
      <c r="R37" s="95"/>
      <c r="S37" s="141"/>
    </row>
    <row r="38" spans="1:19" s="138" customFormat="1" x14ac:dyDescent="0.15">
      <c r="A38" s="43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45"/>
      <c r="Q38" s="45"/>
      <c r="R38" s="95"/>
      <c r="S38" s="141"/>
    </row>
    <row r="39" spans="1:19" s="138" customFormat="1" x14ac:dyDescent="0.15">
      <c r="A39" s="43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45"/>
      <c r="Q39" s="45"/>
      <c r="R39" s="95"/>
      <c r="S39" s="141"/>
    </row>
    <row r="40" spans="1:19" s="138" customFormat="1" x14ac:dyDescent="0.15">
      <c r="A40" s="43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45"/>
      <c r="Q40" s="45"/>
      <c r="R40" s="95"/>
      <c r="S40" s="141"/>
    </row>
    <row r="41" spans="1:19" s="138" customFormat="1" x14ac:dyDescent="0.15">
      <c r="A41" s="43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45"/>
      <c r="Q41" s="45"/>
      <c r="R41" s="95"/>
      <c r="S41" s="141"/>
    </row>
    <row r="42" spans="1:19" s="138" customFormat="1" x14ac:dyDescent="0.15">
      <c r="A42" s="43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45"/>
      <c r="Q42" s="45"/>
      <c r="R42" s="95"/>
      <c r="S42" s="141"/>
    </row>
    <row r="43" spans="1:19" s="138" customFormat="1" x14ac:dyDescent="0.15">
      <c r="A43" s="43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45"/>
      <c r="Q43" s="45"/>
      <c r="R43" s="95"/>
      <c r="S43" s="141"/>
    </row>
    <row r="44" spans="1:19" s="138" customFormat="1" x14ac:dyDescent="0.15">
      <c r="A44" s="43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45"/>
      <c r="Q44" s="45"/>
      <c r="R44" s="95"/>
      <c r="S44" s="141"/>
    </row>
    <row r="45" spans="1:19" s="138" customFormat="1" x14ac:dyDescent="0.15">
      <c r="A45" s="43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45"/>
      <c r="Q45" s="45"/>
      <c r="R45" s="95"/>
      <c r="S45" s="141"/>
    </row>
    <row r="46" spans="1:19" s="138" customFormat="1" x14ac:dyDescent="0.15">
      <c r="A46" s="43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45"/>
      <c r="Q46" s="45"/>
      <c r="R46" s="95"/>
      <c r="S46" s="141"/>
    </row>
    <row r="47" spans="1:19" s="138" customFormat="1" x14ac:dyDescent="0.15">
      <c r="A47" s="43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45"/>
      <c r="Q47" s="45"/>
      <c r="R47" s="95"/>
      <c r="S47" s="141"/>
    </row>
    <row r="48" spans="1:19" s="138" customFormat="1" x14ac:dyDescent="0.15">
      <c r="A48" s="43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45"/>
      <c r="Q48" s="45"/>
      <c r="R48" s="95"/>
      <c r="S48" s="141"/>
    </row>
    <row r="49" spans="1:19" s="138" customFormat="1" x14ac:dyDescent="0.15">
      <c r="A49" s="43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45"/>
      <c r="Q49" s="45"/>
      <c r="R49" s="95"/>
      <c r="S49" s="141"/>
    </row>
    <row r="50" spans="1:19" s="138" customFormat="1" x14ac:dyDescent="0.15">
      <c r="A50" s="43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45"/>
      <c r="Q50" s="45"/>
      <c r="R50" s="95"/>
      <c r="S50" s="141"/>
    </row>
    <row r="51" spans="1:19" s="138" customFormat="1" x14ac:dyDescent="0.15">
      <c r="A51" s="43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45"/>
      <c r="Q51" s="45"/>
      <c r="R51" s="95"/>
      <c r="S51" s="141"/>
    </row>
    <row r="52" spans="1:19" s="138" customFormat="1" x14ac:dyDescent="0.15">
      <c r="A52" s="43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45"/>
      <c r="Q52" s="45"/>
      <c r="R52" s="95"/>
      <c r="S52" s="141"/>
    </row>
    <row r="53" spans="1:19" s="138" customFormat="1" x14ac:dyDescent="0.15">
      <c r="A53" s="43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45"/>
      <c r="Q53" s="45"/>
      <c r="R53" s="95"/>
      <c r="S53" s="141"/>
    </row>
    <row r="54" spans="1:19" s="138" customFormat="1" x14ac:dyDescent="0.15">
      <c r="A54" s="43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45"/>
      <c r="Q54" s="45"/>
      <c r="R54" s="95"/>
      <c r="S54" s="141"/>
    </row>
    <row r="55" spans="1:19" s="138" customFormat="1" x14ac:dyDescent="0.15">
      <c r="A55" s="43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45"/>
      <c r="Q55" s="45"/>
      <c r="R55" s="95"/>
      <c r="S55" s="141"/>
    </row>
    <row r="56" spans="1:19" s="138" customFormat="1" x14ac:dyDescent="0.15">
      <c r="A56" s="43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45"/>
      <c r="Q56" s="45"/>
      <c r="R56" s="95"/>
      <c r="S56" s="141"/>
    </row>
    <row r="57" spans="1:19" s="138" customFormat="1" x14ac:dyDescent="0.15">
      <c r="A57" s="43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45"/>
      <c r="Q57" s="45"/>
      <c r="R57" s="95"/>
      <c r="S57" s="141"/>
    </row>
    <row r="58" spans="1:19" s="138" customFormat="1" x14ac:dyDescent="0.15">
      <c r="A58" s="43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45"/>
      <c r="Q58" s="45"/>
      <c r="R58" s="95"/>
      <c r="S58" s="141"/>
    </row>
    <row r="59" spans="1:19" s="138" customFormat="1" x14ac:dyDescent="0.15">
      <c r="A59" s="43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45"/>
      <c r="Q59" s="45"/>
      <c r="R59" s="95"/>
      <c r="S59" s="141"/>
    </row>
    <row r="60" spans="1:19" s="138" customFormat="1" x14ac:dyDescent="0.15">
      <c r="A60" s="43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45"/>
      <c r="Q60" s="45"/>
      <c r="R60" s="95"/>
      <c r="S60" s="141"/>
    </row>
    <row r="61" spans="1:19" s="138" customFormat="1" x14ac:dyDescent="0.15">
      <c r="A61" s="43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45"/>
      <c r="Q61" s="45"/>
      <c r="R61" s="95"/>
      <c r="S61" s="141"/>
    </row>
    <row r="62" spans="1:19" s="138" customFormat="1" x14ac:dyDescent="0.15">
      <c r="A62" s="43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45"/>
      <c r="Q62" s="45"/>
      <c r="R62" s="95"/>
      <c r="S62" s="141"/>
    </row>
    <row r="63" spans="1:19" s="138" customFormat="1" x14ac:dyDescent="0.15">
      <c r="A63" s="43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45"/>
      <c r="Q63" s="45"/>
      <c r="R63" s="95"/>
      <c r="S63" s="141"/>
    </row>
    <row r="64" spans="1:19" s="138" customFormat="1" x14ac:dyDescent="0.15">
      <c r="A64" s="43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45"/>
      <c r="Q64" s="45"/>
      <c r="R64" s="95"/>
      <c r="S64" s="141"/>
    </row>
    <row r="65" spans="1:19" s="138" customFormat="1" x14ac:dyDescent="0.15">
      <c r="A65" s="43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45"/>
      <c r="Q65" s="45"/>
      <c r="R65" s="95"/>
      <c r="S65" s="141"/>
    </row>
    <row r="66" spans="1:19" s="138" customFormat="1" x14ac:dyDescent="0.15">
      <c r="A66" s="43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45"/>
      <c r="Q66" s="45"/>
      <c r="R66" s="95"/>
      <c r="S66" s="141"/>
    </row>
    <row r="67" spans="1:19" s="138" customFormat="1" x14ac:dyDescent="0.15">
      <c r="A67" s="43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45"/>
      <c r="Q67" s="45"/>
      <c r="R67" s="95"/>
      <c r="S67" s="141"/>
    </row>
    <row r="68" spans="1:19" s="138" customFormat="1" x14ac:dyDescent="0.15">
      <c r="A68" s="43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45"/>
      <c r="Q68" s="45"/>
      <c r="R68" s="95"/>
      <c r="S68" s="141"/>
    </row>
    <row r="69" spans="1:19" s="138" customFormat="1" x14ac:dyDescent="0.15">
      <c r="A69" s="43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45"/>
      <c r="Q69" s="45"/>
      <c r="R69" s="95"/>
      <c r="S69" s="141"/>
    </row>
    <row r="70" spans="1:19" s="138" customFormat="1" x14ac:dyDescent="0.15">
      <c r="A70" s="43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45"/>
      <c r="Q70" s="45"/>
      <c r="R70" s="95"/>
      <c r="S70" s="141"/>
    </row>
    <row r="71" spans="1:19" s="138" customFormat="1" x14ac:dyDescent="0.15">
      <c r="A71" s="43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45"/>
      <c r="Q71" s="45"/>
      <c r="R71" s="95"/>
      <c r="S71" s="141"/>
    </row>
    <row r="72" spans="1:19" s="138" customFormat="1" x14ac:dyDescent="0.15">
      <c r="A72" s="43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45"/>
      <c r="Q72" s="45"/>
      <c r="R72" s="95"/>
      <c r="S72" s="141"/>
    </row>
    <row r="73" spans="1:19" s="138" customFormat="1" x14ac:dyDescent="0.15">
      <c r="A73" s="43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45"/>
      <c r="Q73" s="45"/>
      <c r="R73" s="95"/>
      <c r="S73" s="141"/>
    </row>
    <row r="74" spans="1:19" s="138" customFormat="1" x14ac:dyDescent="0.15">
      <c r="A74" s="43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45"/>
      <c r="Q74" s="45"/>
      <c r="R74" s="95"/>
      <c r="S74" s="141"/>
    </row>
    <row r="75" spans="1:19" s="138" customFormat="1" x14ac:dyDescent="0.15">
      <c r="A75" s="43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45"/>
      <c r="Q75" s="45"/>
      <c r="R75" s="95"/>
      <c r="S75" s="141"/>
    </row>
    <row r="76" spans="1:19" s="138" customFormat="1" x14ac:dyDescent="0.15">
      <c r="A76" s="43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45"/>
      <c r="Q76" s="45"/>
      <c r="R76" s="95"/>
      <c r="S76" s="141"/>
    </row>
    <row r="77" spans="1:19" s="138" customFormat="1" x14ac:dyDescent="0.15">
      <c r="A77" s="43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45"/>
      <c r="Q77" s="45"/>
      <c r="R77" s="95"/>
      <c r="S77" s="141"/>
    </row>
    <row r="78" spans="1:19" s="138" customFormat="1" x14ac:dyDescent="0.15">
      <c r="A78" s="43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45"/>
      <c r="Q78" s="45"/>
      <c r="R78" s="95"/>
      <c r="S78" s="141"/>
    </row>
    <row r="79" spans="1:19" s="138" customFormat="1" x14ac:dyDescent="0.15">
      <c r="A79" s="43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45"/>
      <c r="Q79" s="45"/>
      <c r="R79" s="95"/>
      <c r="S79" s="141"/>
    </row>
    <row r="80" spans="1:19" s="138" customFormat="1" x14ac:dyDescent="0.15">
      <c r="A80" s="43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45"/>
      <c r="Q80" s="45"/>
      <c r="R80" s="95"/>
      <c r="S80" s="141"/>
    </row>
    <row r="81" spans="1:19" s="138" customFormat="1" x14ac:dyDescent="0.15">
      <c r="A81" s="43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45"/>
      <c r="Q81" s="45"/>
      <c r="R81" s="95"/>
      <c r="S81" s="141"/>
    </row>
    <row r="82" spans="1:19" s="138" customFormat="1" x14ac:dyDescent="0.15">
      <c r="A82" s="43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45"/>
      <c r="Q82" s="45"/>
      <c r="R82" s="95"/>
      <c r="S82" s="141"/>
    </row>
    <row r="83" spans="1:19" s="138" customFormat="1" x14ac:dyDescent="0.15">
      <c r="A83" s="43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45"/>
      <c r="Q83" s="45"/>
      <c r="R83" s="95"/>
      <c r="S83" s="141"/>
    </row>
    <row r="84" spans="1:19" s="138" customFormat="1" x14ac:dyDescent="0.15">
      <c r="A84" s="43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45"/>
      <c r="Q84" s="45"/>
      <c r="R84" s="95"/>
      <c r="S84" s="141"/>
    </row>
    <row r="85" spans="1:19" s="138" customFormat="1" x14ac:dyDescent="0.15">
      <c r="A85" s="43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45"/>
      <c r="Q85" s="45"/>
      <c r="R85" s="95"/>
      <c r="S85" s="141"/>
    </row>
    <row r="86" spans="1:19" s="138" customFormat="1" x14ac:dyDescent="0.15">
      <c r="A86" s="43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45"/>
      <c r="Q86" s="45"/>
      <c r="R86" s="95"/>
      <c r="S86" s="141"/>
    </row>
    <row r="87" spans="1:19" s="138" customFormat="1" x14ac:dyDescent="0.15">
      <c r="A87" s="43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45"/>
      <c r="Q87" s="45"/>
      <c r="R87" s="95"/>
      <c r="S87" s="141"/>
    </row>
    <row r="88" spans="1:19" s="138" customFormat="1" x14ac:dyDescent="0.15">
      <c r="A88" s="43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45"/>
      <c r="Q88" s="45"/>
      <c r="R88" s="95"/>
      <c r="S88" s="141"/>
    </row>
    <row r="89" spans="1:19" s="138" customFormat="1" x14ac:dyDescent="0.15">
      <c r="A89" s="43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45"/>
      <c r="Q89" s="45"/>
      <c r="R89" s="95"/>
      <c r="S89" s="141"/>
    </row>
    <row r="90" spans="1:19" s="138" customFormat="1" x14ac:dyDescent="0.15">
      <c r="A90" s="43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45"/>
      <c r="Q90" s="45"/>
      <c r="R90" s="95"/>
      <c r="S90" s="141"/>
    </row>
    <row r="91" spans="1:19" s="138" customFormat="1" x14ac:dyDescent="0.15">
      <c r="A91" s="43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45"/>
      <c r="Q91" s="45"/>
      <c r="R91" s="95"/>
      <c r="S91" s="141"/>
    </row>
    <row r="92" spans="1:19" s="138" customFormat="1" x14ac:dyDescent="0.15">
      <c r="A92" s="43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45"/>
      <c r="Q92" s="45"/>
      <c r="R92" s="95"/>
      <c r="S92" s="141"/>
    </row>
    <row r="93" spans="1:19" s="138" customFormat="1" x14ac:dyDescent="0.15">
      <c r="A93" s="43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45"/>
      <c r="Q93" s="45"/>
      <c r="R93" s="95"/>
      <c r="S93" s="141"/>
    </row>
    <row r="94" spans="1:19" s="138" customFormat="1" x14ac:dyDescent="0.15">
      <c r="A94" s="43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45"/>
      <c r="Q94" s="45"/>
      <c r="R94" s="95"/>
      <c r="S94" s="141"/>
    </row>
    <row r="95" spans="1:19" s="138" customFormat="1" x14ac:dyDescent="0.15">
      <c r="A95" s="43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45"/>
      <c r="Q95" s="45"/>
      <c r="R95" s="95"/>
      <c r="S95" s="141"/>
    </row>
    <row r="96" spans="1:19" s="138" customFormat="1" x14ac:dyDescent="0.15">
      <c r="A96" s="43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45"/>
      <c r="Q96" s="45"/>
      <c r="R96" s="95"/>
      <c r="S96" s="141"/>
    </row>
    <row r="97" spans="1:19" s="138" customFormat="1" x14ac:dyDescent="0.15">
      <c r="A97" s="43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45"/>
      <c r="Q97" s="45"/>
      <c r="R97" s="95"/>
      <c r="S97" s="141"/>
    </row>
    <row r="98" spans="1:19" s="138" customFormat="1" x14ac:dyDescent="0.15">
      <c r="A98" s="43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45"/>
      <c r="Q98" s="45"/>
      <c r="R98" s="95"/>
      <c r="S98" s="141"/>
    </row>
    <row r="99" spans="1:19" s="138" customFormat="1" x14ac:dyDescent="0.15">
      <c r="A99" s="43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45"/>
      <c r="Q99" s="45"/>
      <c r="R99" s="95"/>
      <c r="S99" s="141"/>
    </row>
    <row r="100" spans="1:19" s="138" customFormat="1" x14ac:dyDescent="0.15">
      <c r="A100" s="43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45"/>
      <c r="Q100" s="45"/>
      <c r="R100" s="95"/>
      <c r="S100" s="141"/>
    </row>
    <row r="101" spans="1:19" s="138" customFormat="1" x14ac:dyDescent="0.15">
      <c r="A101" s="43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45"/>
      <c r="Q101" s="45"/>
      <c r="R101" s="95"/>
      <c r="S101" s="141"/>
    </row>
    <row r="102" spans="1:19" s="138" customFormat="1" x14ac:dyDescent="0.15">
      <c r="A102" s="43"/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45"/>
      <c r="Q102" s="45"/>
      <c r="R102" s="95"/>
      <c r="S102" s="141"/>
    </row>
    <row r="103" spans="1:19" s="138" customFormat="1" ht="14" thickBot="1" x14ac:dyDescent="0.2">
      <c r="A103" s="46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48"/>
      <c r="Q103" s="48"/>
      <c r="R103" s="96"/>
      <c r="S103" s="221"/>
    </row>
    <row r="130" spans="2:19" x14ac:dyDescent="0.15">
      <c r="K130" s="170"/>
      <c r="L130" s="170"/>
      <c r="M130" s="170"/>
    </row>
    <row r="131" spans="2:19" x14ac:dyDescent="0.15">
      <c r="K131" s="171"/>
      <c r="L131" s="171"/>
      <c r="M131" s="171"/>
    </row>
    <row r="132" spans="2:19" x14ac:dyDescent="0.15">
      <c r="K132" s="171"/>
      <c r="L132" s="171"/>
      <c r="M132" s="171"/>
    </row>
    <row r="133" spans="2:19" s="5" customFormat="1" x14ac:dyDescent="0.15">
      <c r="B133" s="170"/>
      <c r="C133" s="170"/>
      <c r="D133" s="170"/>
      <c r="E133" s="170"/>
      <c r="F133" s="170"/>
      <c r="G133" s="170"/>
      <c r="H133" s="170"/>
      <c r="I133" s="170"/>
      <c r="J133" s="170"/>
      <c r="K133" s="172"/>
      <c r="L133" s="172"/>
      <c r="M133" s="172"/>
      <c r="N133" s="167"/>
      <c r="O133" s="167"/>
      <c r="Q133" s="10"/>
      <c r="S133" s="90"/>
    </row>
    <row r="134" spans="2:19" x14ac:dyDescent="0.15">
      <c r="K134" s="172"/>
      <c r="L134" s="172"/>
      <c r="M134" s="172"/>
    </row>
    <row r="135" spans="2:19" x14ac:dyDescent="0.15">
      <c r="K135" s="172"/>
      <c r="L135" s="172"/>
      <c r="M135" s="172"/>
    </row>
    <row r="139" spans="2:19" x14ac:dyDescent="0.15">
      <c r="K139" s="170"/>
      <c r="L139" s="170"/>
      <c r="M139" s="170"/>
      <c r="N139" s="170"/>
      <c r="O139" s="170"/>
    </row>
    <row r="144" spans="2:19" s="5" customFormat="1" x14ac:dyDescent="0.15">
      <c r="B144" s="170"/>
      <c r="C144" s="170"/>
      <c r="D144" s="170"/>
      <c r="E144" s="170"/>
      <c r="F144" s="170"/>
      <c r="G144" s="170"/>
      <c r="H144" s="170"/>
      <c r="I144" s="170"/>
      <c r="J144" s="170"/>
      <c r="K144" s="167"/>
      <c r="L144" s="167"/>
      <c r="M144" s="167"/>
      <c r="N144" s="167"/>
      <c r="O144" s="167"/>
      <c r="Q144" s="10"/>
      <c r="S144" s="90"/>
    </row>
    <row r="145" spans="1:15" x14ac:dyDescent="0.15">
      <c r="A145" s="7"/>
    </row>
    <row r="146" spans="1:15" x14ac:dyDescent="0.15">
      <c r="A146" s="7"/>
    </row>
    <row r="150" spans="1:15" x14ac:dyDescent="0.15">
      <c r="K150" s="170"/>
      <c r="L150" s="170"/>
      <c r="M150" s="170"/>
      <c r="N150" s="170"/>
      <c r="O150" s="170"/>
    </row>
  </sheetData>
  <sheetProtection formatCells="0" formatColumns="0" formatRows="0"/>
  <mergeCells count="13">
    <mergeCell ref="A1:A2"/>
    <mergeCell ref="S3:S6"/>
    <mergeCell ref="A3:R3"/>
    <mergeCell ref="A4:A6"/>
    <mergeCell ref="B4:I4"/>
    <mergeCell ref="J4:O4"/>
    <mergeCell ref="P4:P6"/>
    <mergeCell ref="Q4:Q6"/>
    <mergeCell ref="R4:R6"/>
    <mergeCell ref="B5:B6"/>
    <mergeCell ref="C5:I5"/>
    <mergeCell ref="N5:O5"/>
    <mergeCell ref="J5:M5"/>
  </mergeCells>
  <phoneticPr fontId="7" type="noConversion"/>
  <conditionalFormatting sqref="A8:R103">
    <cfRule type="expression" dxfId="21" priority="1">
      <formula>OR($S8="Well not plated",$S8="Well not analyzed")</formula>
    </cfRule>
    <cfRule type="expression" dxfId="20" priority="4">
      <formula>$S8&lt;&gt;""</formula>
    </cfRule>
    <cfRule type="notContainsBlanks" dxfId="19" priority="282">
      <formula>LEN(TRIM(A8))&gt;0</formula>
    </cfRule>
  </conditionalFormatting>
  <pageMargins left="0.5" right="0.5" top="1" bottom="1" header="0.5" footer="0.3"/>
  <pageSetup scale="49" firstPageNumber="17" fitToWidth="5" fitToHeight="5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1" manualBreakCount="1">
    <brk id="103" max="16383" man="1"/>
  </rowBreaks>
  <drawing r:id="rId1"/>
  <extLst>
    <ext xmlns:mx="http://schemas.microsoft.com/office/mac/excel/2008/main" uri="{64002731-A6B0-56B0-2670-7721B7C09600}">
      <mx:PLV Mode="0" OnePage="0" WScale="6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Y120"/>
  <sheetViews>
    <sheetView view="pageBreakPreview" zoomScaleNormal="100" zoomScaleSheetLayoutView="100" workbookViewId="0">
      <pane xSplit="2" ySplit="11" topLeftCell="C12" activePane="bottomRight" state="frozen"/>
      <selection activeCell="A9" sqref="A9"/>
      <selection pane="topRight" activeCell="A9" sqref="A9"/>
      <selection pane="bottomLeft" activeCell="A9" sqref="A9"/>
      <selection pane="bottomRight" activeCell="G16" sqref="G16"/>
    </sheetView>
  </sheetViews>
  <sheetFormatPr baseColWidth="10" defaultColWidth="10.6640625" defaultRowHeight="13" x14ac:dyDescent="0.15"/>
  <cols>
    <col min="1" max="1" width="25.6640625" style="225" customWidth="1"/>
    <col min="2" max="2" width="15.83203125" style="67" customWidth="1"/>
    <col min="3" max="3" width="9.33203125" style="183" customWidth="1"/>
    <col min="4" max="5" width="8.83203125" style="54" customWidth="1"/>
    <col min="6" max="6" width="10.33203125" style="54" customWidth="1"/>
    <col min="7" max="7" width="10.83203125" style="54" customWidth="1"/>
    <col min="8" max="8" width="9.33203125" style="54" bestFit="1" customWidth="1"/>
    <col min="9" max="10" width="7.6640625" style="72" customWidth="1"/>
    <col min="11" max="11" width="9.6640625" style="85" customWidth="1"/>
    <col min="12" max="12" width="10.83203125" style="70" customWidth="1"/>
    <col min="13" max="13" width="10.6640625" style="70" customWidth="1"/>
    <col min="14" max="14" width="10.5" style="70" customWidth="1"/>
    <col min="15" max="16" width="9.33203125" style="70" bestFit="1" customWidth="1"/>
    <col min="17" max="17" width="8.1640625" style="70" customWidth="1"/>
    <col min="18" max="18" width="8" style="70" customWidth="1"/>
    <col min="19" max="19" width="10.33203125" style="71" customWidth="1"/>
    <col min="20" max="20" width="11" style="70" customWidth="1"/>
    <col min="21" max="21" width="8.5" style="72" customWidth="1"/>
    <col min="22" max="22" width="8.5" style="72" bestFit="1" customWidth="1"/>
    <col min="23" max="23" width="9.5" style="72" customWidth="1"/>
    <col min="24" max="24" width="31" style="153" customWidth="1"/>
    <col min="25" max="25" width="0" style="54" hidden="1" customWidth="1"/>
    <col min="26" max="16384" width="10.6640625" style="54"/>
  </cols>
  <sheetData>
    <row r="1" spans="1:25" s="50" customFormat="1" ht="40" customHeight="1" x14ac:dyDescent="0.35">
      <c r="A1" s="345" t="s">
        <v>34</v>
      </c>
      <c r="B1" s="345"/>
      <c r="C1" s="176"/>
      <c r="D1" s="120"/>
      <c r="E1" s="120"/>
      <c r="F1" s="120"/>
      <c r="G1" s="120"/>
      <c r="H1" s="120"/>
      <c r="I1" s="303"/>
      <c r="J1" s="303"/>
      <c r="K1" s="49"/>
      <c r="L1" s="49"/>
      <c r="M1" s="49"/>
      <c r="Q1" s="49"/>
      <c r="S1" s="49"/>
      <c r="T1" s="49"/>
      <c r="X1" s="193"/>
    </row>
    <row r="2" spans="1:25" s="50" customFormat="1" ht="14" customHeight="1" x14ac:dyDescent="0.15">
      <c r="A2" s="345"/>
      <c r="B2" s="345"/>
      <c r="C2" s="177"/>
      <c r="D2" s="51"/>
      <c r="E2" s="52"/>
      <c r="I2" s="163"/>
      <c r="J2" s="163"/>
      <c r="X2" s="193"/>
    </row>
    <row r="3" spans="1:25" s="52" customFormat="1" ht="14" x14ac:dyDescent="0.15">
      <c r="A3" s="345"/>
      <c r="B3" s="345"/>
      <c r="C3" s="185" t="s">
        <v>46</v>
      </c>
      <c r="D3" s="186"/>
      <c r="E3" s="186"/>
      <c r="F3" s="187"/>
      <c r="G3" s="178"/>
      <c r="H3" s="271"/>
      <c r="I3" s="172"/>
      <c r="J3" s="172"/>
      <c r="K3" s="6"/>
      <c r="L3" s="6"/>
      <c r="M3" s="6"/>
      <c r="N3" s="6"/>
      <c r="O3" s="6"/>
      <c r="P3" s="6"/>
      <c r="R3" s="53"/>
      <c r="X3" s="194"/>
    </row>
    <row r="4" spans="1:25" s="52" customFormat="1" ht="14" x14ac:dyDescent="0.15">
      <c r="A4" s="345"/>
      <c r="B4" s="345"/>
      <c r="C4" s="185" t="s">
        <v>47</v>
      </c>
      <c r="D4" s="186"/>
      <c r="E4" s="186"/>
      <c r="F4" s="187"/>
      <c r="G4" s="178"/>
      <c r="H4" s="271"/>
      <c r="I4" s="172"/>
      <c r="J4" s="172"/>
      <c r="K4" s="6"/>
      <c r="L4" s="6"/>
      <c r="M4" s="6"/>
      <c r="N4" s="391" t="s">
        <v>51</v>
      </c>
      <c r="O4" s="391"/>
      <c r="P4" s="391"/>
      <c r="Q4" s="391"/>
      <c r="R4" s="391"/>
      <c r="S4" s="347"/>
      <c r="T4" s="348"/>
      <c r="U4" s="272"/>
      <c r="X4" s="194"/>
    </row>
    <row r="5" spans="1:25" s="52" customFormat="1" ht="14" x14ac:dyDescent="0.15">
      <c r="A5" s="345"/>
      <c r="B5" s="345"/>
      <c r="C5" s="185" t="s">
        <v>57</v>
      </c>
      <c r="D5" s="186"/>
      <c r="E5" s="186"/>
      <c r="F5" s="187"/>
      <c r="G5" s="178"/>
      <c r="H5" s="386" t="s">
        <v>58</v>
      </c>
      <c r="I5" s="386"/>
      <c r="J5" s="386"/>
      <c r="K5" s="386"/>
      <c r="L5" s="386"/>
      <c r="M5" s="178"/>
      <c r="N5" s="391" t="s">
        <v>52</v>
      </c>
      <c r="O5" s="391"/>
      <c r="P5" s="391"/>
      <c r="Q5" s="391"/>
      <c r="R5" s="391"/>
      <c r="S5" s="347"/>
      <c r="T5" s="348"/>
      <c r="U5" s="272"/>
      <c r="X5" s="194"/>
    </row>
    <row r="6" spans="1:25" s="52" customFormat="1" ht="15" thickBot="1" x14ac:dyDescent="0.2">
      <c r="A6" s="346"/>
      <c r="B6" s="346"/>
      <c r="C6" s="188" t="s">
        <v>59</v>
      </c>
      <c r="D6" s="189"/>
      <c r="E6" s="189"/>
      <c r="F6" s="190"/>
      <c r="G6" s="179"/>
      <c r="H6" s="387" t="s">
        <v>60</v>
      </c>
      <c r="I6" s="388"/>
      <c r="J6" s="388"/>
      <c r="K6" s="389"/>
      <c r="L6" s="390"/>
      <c r="M6" s="179"/>
      <c r="N6" s="392" t="s">
        <v>49</v>
      </c>
      <c r="O6" s="393"/>
      <c r="P6" s="393"/>
      <c r="Q6" s="393"/>
      <c r="R6" s="394"/>
      <c r="S6" s="349"/>
      <c r="T6" s="350"/>
      <c r="U6" s="272"/>
      <c r="X6" s="194"/>
    </row>
    <row r="7" spans="1:25" s="50" customFormat="1" ht="13" customHeight="1" x14ac:dyDescent="0.15">
      <c r="A7" s="357" t="s">
        <v>56</v>
      </c>
      <c r="B7" s="354" t="e">
        <f>"Concentration              ("&amp;#REF!&amp;")"</f>
        <v>#REF!</v>
      </c>
      <c r="C7" s="360" t="s">
        <v>29</v>
      </c>
      <c r="D7" s="366" t="s">
        <v>17</v>
      </c>
      <c r="E7" s="367"/>
      <c r="F7" s="367"/>
      <c r="G7" s="367"/>
      <c r="H7" s="367"/>
      <c r="I7" s="367"/>
      <c r="J7" s="368"/>
      <c r="K7" s="377" t="s">
        <v>16</v>
      </c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9"/>
      <c r="X7" s="351" t="s">
        <v>55</v>
      </c>
    </row>
    <row r="8" spans="1:25" ht="13" customHeight="1" x14ac:dyDescent="0.15">
      <c r="A8" s="358"/>
      <c r="B8" s="355"/>
      <c r="C8" s="361"/>
      <c r="D8" s="369" t="s">
        <v>35</v>
      </c>
      <c r="E8" s="372" t="s">
        <v>23</v>
      </c>
      <c r="F8" s="373"/>
      <c r="G8" s="373"/>
      <c r="H8" s="373"/>
      <c r="I8" s="373"/>
      <c r="J8" s="374"/>
      <c r="K8" s="173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5"/>
      <c r="X8" s="352"/>
    </row>
    <row r="9" spans="1:25" ht="27" customHeight="1" x14ac:dyDescent="0.15">
      <c r="A9" s="358"/>
      <c r="B9" s="355"/>
      <c r="C9" s="361"/>
      <c r="D9" s="370"/>
      <c r="E9" s="383" t="s">
        <v>30</v>
      </c>
      <c r="F9" s="384"/>
      <c r="G9" s="384"/>
      <c r="H9" s="385"/>
      <c r="I9" s="375" t="s">
        <v>21</v>
      </c>
      <c r="J9" s="376"/>
      <c r="K9" s="380" t="s">
        <v>42</v>
      </c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2"/>
      <c r="X9" s="352"/>
    </row>
    <row r="10" spans="1:25" s="59" customFormat="1" ht="57" thickBot="1" x14ac:dyDescent="0.2">
      <c r="A10" s="359"/>
      <c r="B10" s="356"/>
      <c r="C10" s="362"/>
      <c r="D10" s="371"/>
      <c r="E10" s="243" t="s">
        <v>25</v>
      </c>
      <c r="F10" s="243" t="s">
        <v>31</v>
      </c>
      <c r="G10" s="243" t="s">
        <v>24</v>
      </c>
      <c r="H10" s="243" t="s">
        <v>61</v>
      </c>
      <c r="I10" s="299" t="s">
        <v>26</v>
      </c>
      <c r="J10" s="304" t="s">
        <v>27</v>
      </c>
      <c r="K10" s="273" t="s">
        <v>0</v>
      </c>
      <c r="L10" s="55" t="s">
        <v>6</v>
      </c>
      <c r="M10" s="55" t="s">
        <v>3</v>
      </c>
      <c r="N10" s="150" t="s">
        <v>8</v>
      </c>
      <c r="O10" s="55" t="s">
        <v>63</v>
      </c>
      <c r="P10" s="55" t="s">
        <v>64</v>
      </c>
      <c r="Q10" s="55" t="s">
        <v>1</v>
      </c>
      <c r="R10" s="55" t="s">
        <v>7</v>
      </c>
      <c r="S10" s="56" t="s">
        <v>5</v>
      </c>
      <c r="T10" s="55" t="s">
        <v>4</v>
      </c>
      <c r="U10" s="57" t="s">
        <v>13</v>
      </c>
      <c r="V10" s="57" t="s">
        <v>14</v>
      </c>
      <c r="W10" s="58" t="s">
        <v>15</v>
      </c>
      <c r="X10" s="352"/>
    </row>
    <row r="11" spans="1:25" s="12" customFormat="1" ht="13" customHeight="1" thickBot="1" x14ac:dyDescent="0.2">
      <c r="A11" s="363" t="s">
        <v>45</v>
      </c>
      <c r="B11" s="364"/>
      <c r="C11" s="365"/>
      <c r="D11" s="212">
        <f ca="1">AVERAGE(INDIRECT("D"&amp;G3&amp;":D"&amp;G4))</f>
        <v>0</v>
      </c>
      <c r="E11" s="213">
        <f ca="1">AVERAGE(INDIRECT("E"&amp;G3&amp;":E"&amp;G4))</f>
        <v>0</v>
      </c>
      <c r="F11" s="214">
        <f ca="1">AVERAGE(INDIRECT("F"&amp;G3&amp;":F"&amp;G4))</f>
        <v>0</v>
      </c>
      <c r="G11" s="214">
        <f ca="1">AVERAGE(INDIRECT("G"&amp;G3&amp;":G"&amp;G4))</f>
        <v>0</v>
      </c>
      <c r="H11" s="214">
        <f ca="1">AVERAGE(INDIRECT("H"&amp;G3&amp;":H"&amp;G4))</f>
        <v>0</v>
      </c>
      <c r="I11" s="214">
        <f ca="1">AVERAGE(INDIRECT("I"&amp;G3&amp;":I"&amp;G4))</f>
        <v>0</v>
      </c>
      <c r="J11" s="305">
        <f ca="1">AVERAGE(INDIRECT("J"&amp;G3&amp;":J"&amp;G4))</f>
        <v>0</v>
      </c>
      <c r="K11" s="215" t="e">
        <f ca="1">AVERAGE(INDIRECT("K"&amp;G3&amp;":K"&amp;G4))</f>
        <v>#DIV/0!</v>
      </c>
      <c r="L11" s="216" t="e">
        <f ca="1">AVERAGE(INDIRECT("L"&amp;G3&amp;":L"&amp;G4))</f>
        <v>#DIV/0!</v>
      </c>
      <c r="M11" s="216" t="e">
        <f ca="1">AVERAGE(INDIRECT("M"&amp;G3&amp;":M"&amp;G4))</f>
        <v>#DIV/0!</v>
      </c>
      <c r="N11" s="147" t="e">
        <f ca="1">AVERAGE(INDIRECT("N"&amp;G3&amp;":N"&amp;G4))</f>
        <v>#DIV/0!</v>
      </c>
      <c r="O11" s="147" t="e">
        <f ca="1">AVERAGE(INDIRECT("O"&amp;G3&amp;":O"&amp;G4))</f>
        <v>#DIV/0!</v>
      </c>
      <c r="P11" s="147" t="e">
        <f ca="1">AVERAGE(INDIRECT("P"&amp;G3&amp;":P"&amp;G4))</f>
        <v>#DIV/0!</v>
      </c>
      <c r="Q11" s="216" t="e">
        <f ca="1">AVERAGE(INDIRECT("Q"&amp;G3&amp;":Q"&amp;G4))</f>
        <v>#DIV/0!</v>
      </c>
      <c r="R11" s="216" t="e">
        <f ca="1">AVERAGE(INDIRECT("R"&amp;G3&amp;":R"&amp;G4))</f>
        <v>#DIV/0!</v>
      </c>
      <c r="S11" s="217" t="e">
        <f ca="1">AVERAGE(INDIRECT("S"&amp;G3&amp;":S"&amp;G4))</f>
        <v>#DIV/0!</v>
      </c>
      <c r="T11" s="216" t="e">
        <f ca="1">AVERAGE(INDIRECT("T"&amp;G3&amp;":T"&amp;G4))</f>
        <v>#DIV/0!</v>
      </c>
      <c r="U11" s="218" t="e">
        <f ca="1">AVERAGE(INDIRECT("U"&amp;G3&amp;":U"&amp;G4))</f>
        <v>#DIV/0!</v>
      </c>
      <c r="V11" s="218" t="e">
        <f ca="1">AVERAGE(INDIRECT("V"&amp;G3&amp;":V"&amp;G4))</f>
        <v>#DIV/0!</v>
      </c>
      <c r="W11" s="219" t="e">
        <f ca="1">AVERAGE(INDIRECT("W"&amp;G3&amp;":W"&amp;G4))</f>
        <v>#DIV/0!</v>
      </c>
      <c r="X11" s="353"/>
    </row>
    <row r="12" spans="1:25" s="66" customFormat="1" ht="14" x14ac:dyDescent="0.15">
      <c r="A12" s="260" t="str">
        <f>IF('1 - 4 Hr Raw Data'!Q8="","",'1 - 4 Hr Raw Data'!Q8)</f>
        <v/>
      </c>
      <c r="B12" s="261"/>
      <c r="C12" s="262" t="str">
        <f>IF(A12="","",'1 - 4 Hr Raw Data'!R8)</f>
        <v/>
      </c>
      <c r="D12" s="263">
        <f>IF(AND('1 - 4 Hr Raw Data'!S8="",'2 - 24 Hr Raw Data'!S8=""),'1 - 4 Hr Raw Data'!B8,"")</f>
        <v>0</v>
      </c>
      <c r="E12" s="264">
        <f>IF(AND('1 - 4 Hr Raw Data'!S8="",'2 - 24 Hr Raw Data'!S8=""),'1 - 4 Hr Raw Data'!J8,"")</f>
        <v>0</v>
      </c>
      <c r="F12" s="265">
        <f>IF(AND('1 - 4 Hr Raw Data'!S8="",'2 - 24 Hr Raw Data'!S8=""),'1 - 4 Hr Raw Data'!K8,"")</f>
        <v>0</v>
      </c>
      <c r="G12" s="265">
        <f>IF(AND('1 - 4 Hr Raw Data'!S8="",'2 - 24 Hr Raw Data'!S8=""),'1 - 4 Hr Raw Data'!L8,"")</f>
        <v>0</v>
      </c>
      <c r="H12" s="60">
        <f>IF(AND('1 - 4 Hr Raw Data'!S8="",'2 - 24 Hr Raw Data'!S8=""),'1 - 4 Hr Raw Data'!M8,"")</f>
        <v>0</v>
      </c>
      <c r="I12" s="269">
        <f>IF(AND('1 - 4 Hr Raw Data'!S8="",'2 - 24 Hr Raw Data'!S8=""),'1 - 4 Hr Raw Data'!N8,"")</f>
        <v>0</v>
      </c>
      <c r="J12" s="270">
        <f>IF(AND('1 - 4 Hr Raw Data'!S8="",'2 - 24 Hr Raw Data'!S8=""),'1 - 4 Hr Raw Data'!O8,"")</f>
        <v>0</v>
      </c>
      <c r="K12" s="266" t="e">
        <f>IF(AND('1 - 4 Hr Raw Data'!S8="",'2 - 24 Hr Raw Data'!S8=""),(F12/(E12))*100,"")</f>
        <v>#DIV/0!</v>
      </c>
      <c r="L12" s="149" t="e">
        <f ca="1">IF(AND('1 - 4 Hr Raw Data'!S8="",'2 - 24 Hr Raw Data'!S8=""),K12/$K$11,"")</f>
        <v>#DIV/0!</v>
      </c>
      <c r="M12" s="149" t="e">
        <f>IF(AND('1 - 4 Hr Raw Data'!S8="",'2 - 24 Hr Raw Data'!S8=""),(G12/(E12))*100,"")</f>
        <v>#DIV/0!</v>
      </c>
      <c r="N12" s="149" t="e">
        <f ca="1">IF(AND('1 - 4 Hr Raw Data'!S8="",'2 - 24 Hr Raw Data'!S8=""),M12/$M$11,"")</f>
        <v>#DIV/0!</v>
      </c>
      <c r="O12" s="61" t="e">
        <f>IF(AND('1 - 4 Hr Raw Data'!S8="",'2 - 24 Hr Raw Data'!S8=""),(H12/(E12))*100,"")</f>
        <v>#DIV/0!</v>
      </c>
      <c r="P12" s="61" t="e">
        <f ca="1">IF(AND('1 - 4 Hr Raw Data'!S8="",'2 - 24 Hr Raw Data'!S8=""),O12/$O$11,"")</f>
        <v>#DIV/0!</v>
      </c>
      <c r="Q12" s="149" t="e">
        <f ca="1">IF(AND('1 - 4 Hr Raw Data'!S8="",'2 - 24 Hr Raw Data'!S8=""),I12/$I$11,"")</f>
        <v>#DIV/0!</v>
      </c>
      <c r="R12" s="149" t="e">
        <f ca="1">IF(AND('1 - 4 Hr Raw Data'!S8="",'2 - 24 Hr Raw Data'!S8=""),J12/$J$11,"")</f>
        <v>#DIV/0!</v>
      </c>
      <c r="S12" s="267" t="e">
        <f>IF(AND('1 - 4 Hr Raw Data'!S8="",'2 - 24 Hr Raw Data'!S8=""),(E12/D12)*($S$4/1.042)*2,"")</f>
        <v>#DIV/0!</v>
      </c>
      <c r="T12" s="268" t="e">
        <f>IF(AND('1 - 4 Hr Raw Data'!S8="",'2 - 24 Hr Raw Data'!S8=""),LOG(S12/S$6,2),"")</f>
        <v>#DIV/0!</v>
      </c>
      <c r="U12" s="269" t="e">
        <f ca="1">IF(AND('1 - 4 Hr Raw Data'!S8="",'2 - 24 Hr Raw Data'!S8=""),(S12/S$11)*100,"")</f>
        <v>#DIV/0!</v>
      </c>
      <c r="V12" s="269" t="e">
        <f ca="1">IF(AND('1 - 4 Hr Raw Data'!S8="",'2 - 24 Hr Raw Data'!S8=""),(S12-S$6)/(S$11-S$6)*100,"")</f>
        <v>#DIV/0!</v>
      </c>
      <c r="W12" s="270" t="e">
        <f ca="1">IF(AND('1 - 4 Hr Raw Data'!S8="",'2 - 24 Hr Raw Data'!S8=""),(T12/T$11)*100,"")</f>
        <v>#DIV/0!</v>
      </c>
      <c r="X12" s="211" t="str">
        <f>IF(AND('1 - 4 Hr Raw Data'!S8&lt;&gt;"",'2 - 24 Hr Raw Data'!S8=""),"4 Hour: "&amp;'1 - 4 Hr Raw Data'!S8,IF(AND('1 - 4 Hr Raw Data'!S8="",'2 - 24 Hr Raw Data'!S8&lt;&gt;""),"24 Hour: "&amp;'2 - 24 Hr Raw Data'!S8,IF(AND('1 - 4 Hr Raw Data'!S8="",'2 - 24 Hr Raw Data'!S8=""),"","4 Hour: "&amp;'1 - 4 Hr Raw Data'!S8&amp;"; 24 Hour: "&amp;'2 - 24 Hr Raw Data'!S8)))</f>
        <v/>
      </c>
      <c r="Y12" s="66" t="b">
        <f>OR(ISNUMBER(SEARCH("well not plated",$X12)),ISNUMBER(SEARCH("well not analyzed",$X12)))</f>
        <v>0</v>
      </c>
    </row>
    <row r="13" spans="1:25" s="66" customFormat="1" ht="14" x14ac:dyDescent="0.15">
      <c r="A13" s="223" t="str">
        <f>IF('1 - 4 Hr Raw Data'!Q9="","",'1 - 4 Hr Raw Data'!Q9)</f>
        <v/>
      </c>
      <c r="B13" s="180"/>
      <c r="C13" s="182" t="str">
        <f>IF(A13="","",'1 - 4 Hr Raw Data'!R9)</f>
        <v/>
      </c>
      <c r="D13" s="112">
        <f>IF(AND('1 - 4 Hr Raw Data'!S9="",'2 - 24 Hr Raw Data'!S9=""),'1 - 4 Hr Raw Data'!B9,"")</f>
        <v>0</v>
      </c>
      <c r="E13" s="113">
        <f>IF(AND('1 - 4 Hr Raw Data'!S9="",'2 - 24 Hr Raw Data'!S9=""),'1 - 4 Hr Raw Data'!J9,"")</f>
        <v>0</v>
      </c>
      <c r="F13" s="60">
        <f>IF(AND('1 - 4 Hr Raw Data'!S9="",'2 - 24 Hr Raw Data'!S9=""),'1 - 4 Hr Raw Data'!K9,"")</f>
        <v>0</v>
      </c>
      <c r="G13" s="60">
        <f>IF(AND('1 - 4 Hr Raw Data'!S9="",'2 - 24 Hr Raw Data'!S9=""),'1 - 4 Hr Raw Data'!L9,"")</f>
        <v>0</v>
      </c>
      <c r="H13" s="60">
        <f>IF(AND('1 - 4 Hr Raw Data'!S9="",'2 - 24 Hr Raw Data'!S9=""),'1 - 4 Hr Raw Data'!M9,"")</f>
        <v>0</v>
      </c>
      <c r="I13" s="64">
        <f>IF(AND('1 - 4 Hr Raw Data'!S9="",'2 - 24 Hr Raw Data'!S9=""),'1 - 4 Hr Raw Data'!N9,"")</f>
        <v>0</v>
      </c>
      <c r="J13" s="65">
        <f>IF(AND('1 - 4 Hr Raw Data'!S9="",'2 - 24 Hr Raw Data'!S9=""),'1 - 4 Hr Raw Data'!O9,"")</f>
        <v>0</v>
      </c>
      <c r="K13" s="151" t="e">
        <f>IF(AND('1 - 4 Hr Raw Data'!S9="",'2 - 24 Hr Raw Data'!S9=""),(F13/(E13))*100,"")</f>
        <v>#DIV/0!</v>
      </c>
      <c r="L13" s="61" t="e">
        <f ca="1">IF(AND('1 - 4 Hr Raw Data'!S9="",'2 - 24 Hr Raw Data'!S9=""),K13/$K$11,"")</f>
        <v>#DIV/0!</v>
      </c>
      <c r="M13" s="61" t="e">
        <f>IF(AND('1 - 4 Hr Raw Data'!S9="",'2 - 24 Hr Raw Data'!S9=""),(G13/(E13))*100,"")</f>
        <v>#DIV/0!</v>
      </c>
      <c r="N13" s="61" t="e">
        <f ca="1">IF(AND('1 - 4 Hr Raw Data'!S9="",'2 - 24 Hr Raw Data'!S9=""),M13/$M$11,"")</f>
        <v>#DIV/0!</v>
      </c>
      <c r="O13" s="61" t="e">
        <f>IF(AND('1 - 4 Hr Raw Data'!S9="",'2 - 24 Hr Raw Data'!S9=""),(H13/(E13))*100,"")</f>
        <v>#DIV/0!</v>
      </c>
      <c r="P13" s="61" t="e">
        <f ca="1">IF(AND('1 - 4 Hr Raw Data'!S9="",'2 - 24 Hr Raw Data'!S9=""),O13/$O$11,"")</f>
        <v>#DIV/0!</v>
      </c>
      <c r="Q13" s="61" t="e">
        <f ca="1">IF(AND('1 - 4 Hr Raw Data'!S9="",'2 - 24 Hr Raw Data'!S9=""),I13/$I$11,"")</f>
        <v>#DIV/0!</v>
      </c>
      <c r="R13" s="61" t="e">
        <f ca="1">IF(AND('1 - 4 Hr Raw Data'!S9="",'2 - 24 Hr Raw Data'!S9=""),J13/$J$11,"")</f>
        <v>#DIV/0!</v>
      </c>
      <c r="S13" s="62" t="e">
        <f>IF(AND('1 - 4 Hr Raw Data'!S9="",'2 - 24 Hr Raw Data'!S9=""),(E13/D13)*($S$4/1.042)*2,"")</f>
        <v>#DIV/0!</v>
      </c>
      <c r="T13" s="63" t="e">
        <f>IF(AND('1 - 4 Hr Raw Data'!S9="",'2 - 24 Hr Raw Data'!S9=""),LOG(S13/S$6,2),"")</f>
        <v>#DIV/0!</v>
      </c>
      <c r="U13" s="64" t="e">
        <f ca="1">IF(AND('1 - 4 Hr Raw Data'!S9="",'2 - 24 Hr Raw Data'!S9=""),(S13/S$11)*100,"")</f>
        <v>#DIV/0!</v>
      </c>
      <c r="V13" s="64" t="e">
        <f ca="1">IF(AND('1 - 4 Hr Raw Data'!S9="",'2 - 24 Hr Raw Data'!S9=""),(S13-S$6)/(S$11-S$6)*100,"")</f>
        <v>#DIV/0!</v>
      </c>
      <c r="W13" s="65" t="e">
        <f ca="1">IF(AND('1 - 4 Hr Raw Data'!S9="",'2 - 24 Hr Raw Data'!S9=""),(T13/T$11)*100,"")</f>
        <v>#DIV/0!</v>
      </c>
      <c r="X13" s="195" t="str">
        <f>IF(AND('1 - 4 Hr Raw Data'!S9&lt;&gt;"",'2 - 24 Hr Raw Data'!S9=""),"4 Hour: "&amp;'1 - 4 Hr Raw Data'!S9,IF(AND('1 - 4 Hr Raw Data'!S9="",'2 - 24 Hr Raw Data'!S9&lt;&gt;""),"24 Hour: "&amp;'2 - 24 Hr Raw Data'!S9,IF(AND('1 - 4 Hr Raw Data'!S9="",'2 - 24 Hr Raw Data'!S9=""),"","4 Hour: "&amp;'1 - 4 Hr Raw Data'!S9&amp;"; 24 Hour: "&amp;'2 - 24 Hr Raw Data'!S9)))</f>
        <v/>
      </c>
      <c r="Y13" s="66" t="b">
        <f t="shared" ref="Y13:Y76" si="0">OR(ISNUMBER(SEARCH("well not plated",$X13)),ISNUMBER(SEARCH("well not analyzed",$X13)))</f>
        <v>0</v>
      </c>
    </row>
    <row r="14" spans="1:25" s="66" customFormat="1" ht="13" customHeight="1" x14ac:dyDescent="0.15">
      <c r="A14" s="223" t="str">
        <f>IF('1 - 4 Hr Raw Data'!Q10="","",'1 - 4 Hr Raw Data'!Q10)</f>
        <v/>
      </c>
      <c r="B14" s="180"/>
      <c r="C14" s="182" t="str">
        <f>IF(A14="","",'1 - 4 Hr Raw Data'!R10)</f>
        <v/>
      </c>
      <c r="D14" s="112">
        <f>IF(AND('1 - 4 Hr Raw Data'!S10="",'2 - 24 Hr Raw Data'!S10=""),'1 - 4 Hr Raw Data'!B10,"")</f>
        <v>0</v>
      </c>
      <c r="E14" s="113">
        <f>IF(AND('1 - 4 Hr Raw Data'!S10="",'2 - 24 Hr Raw Data'!S10=""),'1 - 4 Hr Raw Data'!J10,"")</f>
        <v>0</v>
      </c>
      <c r="F14" s="60">
        <f>IF(AND('1 - 4 Hr Raw Data'!S10="",'2 - 24 Hr Raw Data'!S10=""),'1 - 4 Hr Raw Data'!K10,"")</f>
        <v>0</v>
      </c>
      <c r="G14" s="60">
        <f>IF(AND('1 - 4 Hr Raw Data'!S10="",'2 - 24 Hr Raw Data'!S10=""),'1 - 4 Hr Raw Data'!L10,"")</f>
        <v>0</v>
      </c>
      <c r="H14" s="60">
        <f>IF(AND('1 - 4 Hr Raw Data'!S10="",'2 - 24 Hr Raw Data'!S10=""),'1 - 4 Hr Raw Data'!M10,"")</f>
        <v>0</v>
      </c>
      <c r="I14" s="64">
        <f>IF(AND('1 - 4 Hr Raw Data'!S10="",'2 - 24 Hr Raw Data'!S10=""),'1 - 4 Hr Raw Data'!N10,"")</f>
        <v>0</v>
      </c>
      <c r="J14" s="65">
        <f>IF(AND('1 - 4 Hr Raw Data'!S10="",'2 - 24 Hr Raw Data'!S10=""),'1 - 4 Hr Raw Data'!O10,"")</f>
        <v>0</v>
      </c>
      <c r="K14" s="151" t="e">
        <f>IF(AND('1 - 4 Hr Raw Data'!S10="",'2 - 24 Hr Raw Data'!S10=""),(F14/(E14))*100,"")</f>
        <v>#DIV/0!</v>
      </c>
      <c r="L14" s="61" t="e">
        <f ca="1">IF(AND('1 - 4 Hr Raw Data'!S10="",'2 - 24 Hr Raw Data'!S10=""),K14/$K$11,"")</f>
        <v>#DIV/0!</v>
      </c>
      <c r="M14" s="61" t="e">
        <f>IF(AND('1 - 4 Hr Raw Data'!S10="",'2 - 24 Hr Raw Data'!S10=""),(G14/(E14))*100,"")</f>
        <v>#DIV/0!</v>
      </c>
      <c r="N14" s="61" t="e">
        <f ca="1">IF(AND('1 - 4 Hr Raw Data'!S10="",'2 - 24 Hr Raw Data'!S10=""),M14/$M$11,"")</f>
        <v>#DIV/0!</v>
      </c>
      <c r="O14" s="61" t="e">
        <f>IF(AND('1 - 4 Hr Raw Data'!S10="",'2 - 24 Hr Raw Data'!S10=""),(H14/(E14))*100,"")</f>
        <v>#DIV/0!</v>
      </c>
      <c r="P14" s="61" t="e">
        <f ca="1">IF(AND('1 - 4 Hr Raw Data'!S10="",'2 - 24 Hr Raw Data'!S10=""),O14/$O$11,"")</f>
        <v>#DIV/0!</v>
      </c>
      <c r="Q14" s="61" t="e">
        <f ca="1">IF(AND('1 - 4 Hr Raw Data'!S10="",'2 - 24 Hr Raw Data'!S10=""),I14/$I$11,"")</f>
        <v>#DIV/0!</v>
      </c>
      <c r="R14" s="61" t="e">
        <f ca="1">IF(AND('1 - 4 Hr Raw Data'!S10="",'2 - 24 Hr Raw Data'!S10=""),J14/$J$11,"")</f>
        <v>#DIV/0!</v>
      </c>
      <c r="S14" s="62" t="e">
        <f>IF(AND('1 - 4 Hr Raw Data'!S10="",'2 - 24 Hr Raw Data'!S10=""),(E14/D14)*($S$4/1.042)*2,"")</f>
        <v>#DIV/0!</v>
      </c>
      <c r="T14" s="63" t="e">
        <f>IF(AND('1 - 4 Hr Raw Data'!S10="",'2 - 24 Hr Raw Data'!S10=""),LOG(S14/S$6,2),"")</f>
        <v>#DIV/0!</v>
      </c>
      <c r="U14" s="64" t="e">
        <f ca="1">IF(AND('1 - 4 Hr Raw Data'!S10="",'2 - 24 Hr Raw Data'!S10=""),(S14/S$11)*100,"")</f>
        <v>#DIV/0!</v>
      </c>
      <c r="V14" s="64" t="e">
        <f ca="1">IF(AND('1 - 4 Hr Raw Data'!S10="",'2 - 24 Hr Raw Data'!S10=""),(S14-S$6)/(S$11-S$6)*100,"")</f>
        <v>#DIV/0!</v>
      </c>
      <c r="W14" s="65" t="e">
        <f ca="1">IF(AND('1 - 4 Hr Raw Data'!S10="",'2 - 24 Hr Raw Data'!S10=""),(T14/T$11)*100,"")</f>
        <v>#DIV/0!</v>
      </c>
      <c r="X14" s="195" t="str">
        <f>IF(AND('1 - 4 Hr Raw Data'!S10&lt;&gt;"",'2 - 24 Hr Raw Data'!S10=""),"4 Hour: "&amp;'1 - 4 Hr Raw Data'!S10,IF(AND('1 - 4 Hr Raw Data'!S10="",'2 - 24 Hr Raw Data'!S10&lt;&gt;""),"24 Hour: "&amp;'2 - 24 Hr Raw Data'!S10,IF(AND('1 - 4 Hr Raw Data'!S10="",'2 - 24 Hr Raw Data'!S10=""),"","4 Hour: "&amp;'1 - 4 Hr Raw Data'!S10&amp;"; 24 Hour: "&amp;'2 - 24 Hr Raw Data'!S10)))</f>
        <v/>
      </c>
      <c r="Y14" s="66" t="b">
        <f t="shared" si="0"/>
        <v>0</v>
      </c>
    </row>
    <row r="15" spans="1:25" s="66" customFormat="1" ht="14" x14ac:dyDescent="0.15">
      <c r="A15" s="223" t="str">
        <f>IF('1 - 4 Hr Raw Data'!Q11="","",'1 - 4 Hr Raw Data'!Q11)</f>
        <v/>
      </c>
      <c r="B15" s="180"/>
      <c r="C15" s="182" t="str">
        <f>IF(A15="","",'1 - 4 Hr Raw Data'!R11)</f>
        <v/>
      </c>
      <c r="D15" s="112">
        <f>IF(AND('1 - 4 Hr Raw Data'!S11="",'2 - 24 Hr Raw Data'!S11=""),'1 - 4 Hr Raw Data'!B11,"")</f>
        <v>0</v>
      </c>
      <c r="E15" s="113">
        <f>IF(AND('1 - 4 Hr Raw Data'!S11="",'2 - 24 Hr Raw Data'!S11=""),'1 - 4 Hr Raw Data'!J11,"")</f>
        <v>0</v>
      </c>
      <c r="F15" s="60">
        <f>IF(AND('1 - 4 Hr Raw Data'!S11="",'2 - 24 Hr Raw Data'!S11=""),'1 - 4 Hr Raw Data'!K11,"")</f>
        <v>0</v>
      </c>
      <c r="G15" s="60">
        <f>IF(AND('1 - 4 Hr Raw Data'!S11="",'2 - 24 Hr Raw Data'!S11=""),'1 - 4 Hr Raw Data'!L11,"")</f>
        <v>0</v>
      </c>
      <c r="H15" s="60">
        <f>IF(AND('1 - 4 Hr Raw Data'!S11="",'2 - 24 Hr Raw Data'!S11=""),'1 - 4 Hr Raw Data'!M11,"")</f>
        <v>0</v>
      </c>
      <c r="I15" s="64">
        <f>IF(AND('1 - 4 Hr Raw Data'!S11="",'2 - 24 Hr Raw Data'!S11=""),'1 - 4 Hr Raw Data'!N11,"")</f>
        <v>0</v>
      </c>
      <c r="J15" s="65">
        <f>IF(AND('1 - 4 Hr Raw Data'!S11="",'2 - 24 Hr Raw Data'!S11=""),'1 - 4 Hr Raw Data'!O11,"")</f>
        <v>0</v>
      </c>
      <c r="K15" s="151" t="e">
        <f>IF(AND('1 - 4 Hr Raw Data'!S11="",'2 - 24 Hr Raw Data'!S11=""),(F15/(E15))*100,"")</f>
        <v>#DIV/0!</v>
      </c>
      <c r="L15" s="61" t="e">
        <f ca="1">IF(AND('1 - 4 Hr Raw Data'!S11="",'2 - 24 Hr Raw Data'!S11=""),K15/$K$11,"")</f>
        <v>#DIV/0!</v>
      </c>
      <c r="M15" s="61" t="e">
        <f>IF(AND('1 - 4 Hr Raw Data'!S11="",'2 - 24 Hr Raw Data'!S11=""),(G15/(E15))*100,"")</f>
        <v>#DIV/0!</v>
      </c>
      <c r="N15" s="61" t="e">
        <f ca="1">IF(AND('1 - 4 Hr Raw Data'!S11="",'2 - 24 Hr Raw Data'!S11=""),M15/$M$11,"")</f>
        <v>#DIV/0!</v>
      </c>
      <c r="O15" s="61" t="e">
        <f>IF(AND('1 - 4 Hr Raw Data'!S11="",'2 - 24 Hr Raw Data'!S11=""),(H15/(E15))*100,"")</f>
        <v>#DIV/0!</v>
      </c>
      <c r="P15" s="61" t="e">
        <f ca="1">IF(AND('1 - 4 Hr Raw Data'!S11="",'2 - 24 Hr Raw Data'!S11=""),O15/$O$11,"")</f>
        <v>#DIV/0!</v>
      </c>
      <c r="Q15" s="61" t="e">
        <f ca="1">IF(AND('1 - 4 Hr Raw Data'!S11="",'2 - 24 Hr Raw Data'!S11=""),I15/$I$11,"")</f>
        <v>#DIV/0!</v>
      </c>
      <c r="R15" s="61" t="e">
        <f ca="1">IF(AND('1 - 4 Hr Raw Data'!S11="",'2 - 24 Hr Raw Data'!S11=""),J15/$J$11,"")</f>
        <v>#DIV/0!</v>
      </c>
      <c r="S15" s="62" t="e">
        <f>IF(AND('1 - 4 Hr Raw Data'!S11="",'2 - 24 Hr Raw Data'!S11=""),(E15/D15)*($S$4/1.042)*2,"")</f>
        <v>#DIV/0!</v>
      </c>
      <c r="T15" s="63" t="e">
        <f>IF(AND('1 - 4 Hr Raw Data'!S11="",'2 - 24 Hr Raw Data'!S11=""),LOG(S15/S$6,2),"")</f>
        <v>#DIV/0!</v>
      </c>
      <c r="U15" s="64" t="e">
        <f ca="1">IF(AND('1 - 4 Hr Raw Data'!S11="",'2 - 24 Hr Raw Data'!S11=""),(S15/S$11)*100,"")</f>
        <v>#DIV/0!</v>
      </c>
      <c r="V15" s="64" t="e">
        <f ca="1">IF(AND('1 - 4 Hr Raw Data'!S11="",'2 - 24 Hr Raw Data'!S11=""),(S15-S$6)/(S$11-S$6)*100,"")</f>
        <v>#DIV/0!</v>
      </c>
      <c r="W15" s="65" t="e">
        <f ca="1">IF(AND('1 - 4 Hr Raw Data'!S11="",'2 - 24 Hr Raw Data'!S11=""),(T15/T$11)*100,"")</f>
        <v>#DIV/0!</v>
      </c>
      <c r="X15" s="195" t="str">
        <f>IF(AND('1 - 4 Hr Raw Data'!S11&lt;&gt;"",'2 - 24 Hr Raw Data'!S11=""),"4 Hour: "&amp;'1 - 4 Hr Raw Data'!S11,IF(AND('1 - 4 Hr Raw Data'!S11="",'2 - 24 Hr Raw Data'!S11&lt;&gt;""),"24 Hour: "&amp;'2 - 24 Hr Raw Data'!S11,IF(AND('1 - 4 Hr Raw Data'!S11="",'2 - 24 Hr Raw Data'!S11=""),"","4 Hour: "&amp;'1 - 4 Hr Raw Data'!S11&amp;"; 24 Hour: "&amp;'2 - 24 Hr Raw Data'!S11)))</f>
        <v/>
      </c>
      <c r="Y15" s="66" t="b">
        <f t="shared" si="0"/>
        <v>0</v>
      </c>
    </row>
    <row r="16" spans="1:25" s="66" customFormat="1" ht="14" x14ac:dyDescent="0.15">
      <c r="A16" s="223" t="str">
        <f>IF('1 - 4 Hr Raw Data'!Q12="","",'1 - 4 Hr Raw Data'!Q12)</f>
        <v/>
      </c>
      <c r="B16" s="180"/>
      <c r="C16" s="182" t="str">
        <f>IF(A16="","",'1 - 4 Hr Raw Data'!R12)</f>
        <v/>
      </c>
      <c r="D16" s="112">
        <f>IF(AND('1 - 4 Hr Raw Data'!S12="",'2 - 24 Hr Raw Data'!S12=""),'1 - 4 Hr Raw Data'!B12,"")</f>
        <v>0</v>
      </c>
      <c r="E16" s="113">
        <f>IF(AND('1 - 4 Hr Raw Data'!S12="",'2 - 24 Hr Raw Data'!S12=""),'1 - 4 Hr Raw Data'!J12,"")</f>
        <v>0</v>
      </c>
      <c r="F16" s="60">
        <f>IF(AND('1 - 4 Hr Raw Data'!S12="",'2 - 24 Hr Raw Data'!S12=""),'1 - 4 Hr Raw Data'!K12,"")</f>
        <v>0</v>
      </c>
      <c r="G16" s="60">
        <f>IF(AND('1 - 4 Hr Raw Data'!S12="",'2 - 24 Hr Raw Data'!S12=""),'1 - 4 Hr Raw Data'!L12,"")</f>
        <v>0</v>
      </c>
      <c r="H16" s="60">
        <f>IF(AND('1 - 4 Hr Raw Data'!S12="",'2 - 24 Hr Raw Data'!S12=""),'1 - 4 Hr Raw Data'!M12,"")</f>
        <v>0</v>
      </c>
      <c r="I16" s="64">
        <f>IF(AND('1 - 4 Hr Raw Data'!S12="",'2 - 24 Hr Raw Data'!S12=""),'1 - 4 Hr Raw Data'!N12,"")</f>
        <v>0</v>
      </c>
      <c r="J16" s="65">
        <f>IF(AND('1 - 4 Hr Raw Data'!S12="",'2 - 24 Hr Raw Data'!S12=""),'1 - 4 Hr Raw Data'!O12,"")</f>
        <v>0</v>
      </c>
      <c r="K16" s="151" t="e">
        <f>IF(AND('1 - 4 Hr Raw Data'!S12="",'2 - 24 Hr Raw Data'!S12=""),(F16/(E16))*100,"")</f>
        <v>#DIV/0!</v>
      </c>
      <c r="L16" s="61" t="e">
        <f ca="1">IF(AND('1 - 4 Hr Raw Data'!S12="",'2 - 24 Hr Raw Data'!S12=""),K16/$K$11,"")</f>
        <v>#DIV/0!</v>
      </c>
      <c r="M16" s="61" t="e">
        <f>IF(AND('1 - 4 Hr Raw Data'!S12="",'2 - 24 Hr Raw Data'!S12=""),(G16/(E16))*100,"")</f>
        <v>#DIV/0!</v>
      </c>
      <c r="N16" s="61" t="e">
        <f ca="1">IF(AND('1 - 4 Hr Raw Data'!S12="",'2 - 24 Hr Raw Data'!S12=""),M16/$M$11,"")</f>
        <v>#DIV/0!</v>
      </c>
      <c r="O16" s="61" t="e">
        <f>IF(AND('1 - 4 Hr Raw Data'!S12="",'2 - 24 Hr Raw Data'!S12=""),(H16/(E16))*100,"")</f>
        <v>#DIV/0!</v>
      </c>
      <c r="P16" s="61" t="e">
        <f ca="1">IF(AND('1 - 4 Hr Raw Data'!S12="",'2 - 24 Hr Raw Data'!S12=""),O16/$O$11,"")</f>
        <v>#DIV/0!</v>
      </c>
      <c r="Q16" s="61" t="e">
        <f ca="1">IF(AND('1 - 4 Hr Raw Data'!S12="",'2 - 24 Hr Raw Data'!S12=""),I16/$I$11,"")</f>
        <v>#DIV/0!</v>
      </c>
      <c r="R16" s="61" t="e">
        <f ca="1">IF(AND('1 - 4 Hr Raw Data'!S12="",'2 - 24 Hr Raw Data'!S12=""),J16/$J$11,"")</f>
        <v>#DIV/0!</v>
      </c>
      <c r="S16" s="62" t="e">
        <f>IF(AND('1 - 4 Hr Raw Data'!S12="",'2 - 24 Hr Raw Data'!S12=""),(E16/D16)*($S$4/1.042)*2,"")</f>
        <v>#DIV/0!</v>
      </c>
      <c r="T16" s="63" t="e">
        <f>IF(AND('1 - 4 Hr Raw Data'!S12="",'2 - 24 Hr Raw Data'!S12=""),LOG(S16/S$6,2),"")</f>
        <v>#DIV/0!</v>
      </c>
      <c r="U16" s="64" t="e">
        <f ca="1">IF(AND('1 - 4 Hr Raw Data'!S12="",'2 - 24 Hr Raw Data'!S12=""),(S16/S$11)*100,"")</f>
        <v>#DIV/0!</v>
      </c>
      <c r="V16" s="64" t="e">
        <f ca="1">IF(AND('1 - 4 Hr Raw Data'!S12="",'2 - 24 Hr Raw Data'!S12=""),(S16-S$6)/(S$11-S$6)*100,"")</f>
        <v>#DIV/0!</v>
      </c>
      <c r="W16" s="65" t="e">
        <f ca="1">IF(AND('1 - 4 Hr Raw Data'!S12="",'2 - 24 Hr Raw Data'!S12=""),(T16/T$11)*100,"")</f>
        <v>#DIV/0!</v>
      </c>
      <c r="X16" s="195" t="str">
        <f>IF(AND('1 - 4 Hr Raw Data'!S12&lt;&gt;"",'2 - 24 Hr Raw Data'!S12=""),"4 Hour: "&amp;'1 - 4 Hr Raw Data'!S12,IF(AND('1 - 4 Hr Raw Data'!S12="",'2 - 24 Hr Raw Data'!S12&lt;&gt;""),"24 Hour: "&amp;'2 - 24 Hr Raw Data'!S12,IF(AND('1 - 4 Hr Raw Data'!S12="",'2 - 24 Hr Raw Data'!S12=""),"","4 Hour: "&amp;'1 - 4 Hr Raw Data'!S12&amp;"; 24 Hour: "&amp;'2 - 24 Hr Raw Data'!S12)))</f>
        <v/>
      </c>
      <c r="Y16" s="66" t="b">
        <f t="shared" si="0"/>
        <v>0</v>
      </c>
    </row>
    <row r="17" spans="1:25" s="66" customFormat="1" ht="14" x14ac:dyDescent="0.15">
      <c r="A17" s="223" t="str">
        <f>IF('1 - 4 Hr Raw Data'!Q13="","",'1 - 4 Hr Raw Data'!Q13)</f>
        <v/>
      </c>
      <c r="B17" s="180"/>
      <c r="C17" s="182" t="str">
        <f>IF(A17="","",'1 - 4 Hr Raw Data'!R13)</f>
        <v/>
      </c>
      <c r="D17" s="112">
        <f>IF(AND('1 - 4 Hr Raw Data'!S13="",'2 - 24 Hr Raw Data'!S13=""),'1 - 4 Hr Raw Data'!B13,"")</f>
        <v>0</v>
      </c>
      <c r="E17" s="113">
        <f>IF(AND('1 - 4 Hr Raw Data'!S13="",'2 - 24 Hr Raw Data'!S13=""),'1 - 4 Hr Raw Data'!J13,"")</f>
        <v>0</v>
      </c>
      <c r="F17" s="60">
        <f>IF(AND('1 - 4 Hr Raw Data'!S13="",'2 - 24 Hr Raw Data'!S13=""),'1 - 4 Hr Raw Data'!K13,"")</f>
        <v>0</v>
      </c>
      <c r="G17" s="60">
        <f>IF(AND('1 - 4 Hr Raw Data'!S13="",'2 - 24 Hr Raw Data'!S13=""),'1 - 4 Hr Raw Data'!L13,"")</f>
        <v>0</v>
      </c>
      <c r="H17" s="60">
        <f>IF(AND('1 - 4 Hr Raw Data'!S13="",'2 - 24 Hr Raw Data'!S13=""),'1 - 4 Hr Raw Data'!M13,"")</f>
        <v>0</v>
      </c>
      <c r="I17" s="64">
        <f>IF(AND('1 - 4 Hr Raw Data'!S13="",'2 - 24 Hr Raw Data'!S13=""),'1 - 4 Hr Raw Data'!N13,"")</f>
        <v>0</v>
      </c>
      <c r="J17" s="65">
        <f>IF(AND('1 - 4 Hr Raw Data'!S13="",'2 - 24 Hr Raw Data'!S13=""),'1 - 4 Hr Raw Data'!O13,"")</f>
        <v>0</v>
      </c>
      <c r="K17" s="151" t="e">
        <f>IF(AND('1 - 4 Hr Raw Data'!S13="",'2 - 24 Hr Raw Data'!S13=""),(F17/(E17))*100,"")</f>
        <v>#DIV/0!</v>
      </c>
      <c r="L17" s="61" t="e">
        <f ca="1">IF(AND('1 - 4 Hr Raw Data'!S13="",'2 - 24 Hr Raw Data'!S13=""),K17/$K$11,"")</f>
        <v>#DIV/0!</v>
      </c>
      <c r="M17" s="61" t="e">
        <f>IF(AND('1 - 4 Hr Raw Data'!S13="",'2 - 24 Hr Raw Data'!S13=""),(G17/(E17))*100,"")</f>
        <v>#DIV/0!</v>
      </c>
      <c r="N17" s="61" t="e">
        <f ca="1">IF(AND('1 - 4 Hr Raw Data'!S13="",'2 - 24 Hr Raw Data'!S13=""),M17/$M$11,"")</f>
        <v>#DIV/0!</v>
      </c>
      <c r="O17" s="61" t="e">
        <f>IF(AND('1 - 4 Hr Raw Data'!S13="",'2 - 24 Hr Raw Data'!S13=""),(H17/(E17))*100,"")</f>
        <v>#DIV/0!</v>
      </c>
      <c r="P17" s="61" t="e">
        <f ca="1">IF(AND('1 - 4 Hr Raw Data'!S13="",'2 - 24 Hr Raw Data'!S13=""),O17/$O$11,"")</f>
        <v>#DIV/0!</v>
      </c>
      <c r="Q17" s="61" t="e">
        <f ca="1">IF(AND('1 - 4 Hr Raw Data'!S13="",'2 - 24 Hr Raw Data'!S13=""),I17/$I$11,"")</f>
        <v>#DIV/0!</v>
      </c>
      <c r="R17" s="61" t="e">
        <f ca="1">IF(AND('1 - 4 Hr Raw Data'!S13="",'2 - 24 Hr Raw Data'!S13=""),J17/$J$11,"")</f>
        <v>#DIV/0!</v>
      </c>
      <c r="S17" s="62" t="e">
        <f>IF(AND('1 - 4 Hr Raw Data'!S13="",'2 - 24 Hr Raw Data'!S13=""),(E17/D17)*($S$4/1.042)*2,"")</f>
        <v>#DIV/0!</v>
      </c>
      <c r="T17" s="63" t="e">
        <f>IF(AND('1 - 4 Hr Raw Data'!S13="",'2 - 24 Hr Raw Data'!S13=""),LOG(S17/S$6,2),"")</f>
        <v>#DIV/0!</v>
      </c>
      <c r="U17" s="64" t="e">
        <f ca="1">IF(AND('1 - 4 Hr Raw Data'!S13="",'2 - 24 Hr Raw Data'!S13=""),(S17/S$11)*100,"")</f>
        <v>#DIV/0!</v>
      </c>
      <c r="V17" s="64" t="e">
        <f ca="1">IF(AND('1 - 4 Hr Raw Data'!S13="",'2 - 24 Hr Raw Data'!S13=""),(S17-S$6)/(S$11-S$6)*100,"")</f>
        <v>#DIV/0!</v>
      </c>
      <c r="W17" s="65" t="e">
        <f ca="1">IF(AND('1 - 4 Hr Raw Data'!S13="",'2 - 24 Hr Raw Data'!S13=""),(T17/T$11)*100,"")</f>
        <v>#DIV/0!</v>
      </c>
      <c r="X17" s="195" t="str">
        <f>IF(AND('1 - 4 Hr Raw Data'!S13&lt;&gt;"",'2 - 24 Hr Raw Data'!S13=""),"4 Hour: "&amp;'1 - 4 Hr Raw Data'!S13,IF(AND('1 - 4 Hr Raw Data'!S13="",'2 - 24 Hr Raw Data'!S13&lt;&gt;""),"24 Hour: "&amp;'2 - 24 Hr Raw Data'!S13,IF(AND('1 - 4 Hr Raw Data'!S13="",'2 - 24 Hr Raw Data'!S13=""),"","4 Hour: "&amp;'1 - 4 Hr Raw Data'!S13&amp;"; 24 Hour: "&amp;'2 - 24 Hr Raw Data'!S13)))</f>
        <v/>
      </c>
      <c r="Y17" s="66" t="b">
        <f t="shared" si="0"/>
        <v>0</v>
      </c>
    </row>
    <row r="18" spans="1:25" s="66" customFormat="1" ht="14" x14ac:dyDescent="0.15">
      <c r="A18" s="223" t="str">
        <f>IF('1 - 4 Hr Raw Data'!Q14="","",'1 - 4 Hr Raw Data'!Q14)</f>
        <v/>
      </c>
      <c r="B18" s="180"/>
      <c r="C18" s="182" t="str">
        <f>IF(A18="","",'1 - 4 Hr Raw Data'!R14)</f>
        <v/>
      </c>
      <c r="D18" s="112">
        <f>IF(AND('1 - 4 Hr Raw Data'!S14="",'2 - 24 Hr Raw Data'!S14=""),'1 - 4 Hr Raw Data'!B14,"")</f>
        <v>0</v>
      </c>
      <c r="E18" s="113">
        <f>IF(AND('1 - 4 Hr Raw Data'!S14="",'2 - 24 Hr Raw Data'!S14=""),'1 - 4 Hr Raw Data'!J14,"")</f>
        <v>0</v>
      </c>
      <c r="F18" s="60">
        <f>IF(AND('1 - 4 Hr Raw Data'!S14="",'2 - 24 Hr Raw Data'!S14=""),'1 - 4 Hr Raw Data'!K14,"")</f>
        <v>0</v>
      </c>
      <c r="G18" s="60">
        <f>IF(AND('1 - 4 Hr Raw Data'!S14="",'2 - 24 Hr Raw Data'!S14=""),'1 - 4 Hr Raw Data'!L14,"")</f>
        <v>0</v>
      </c>
      <c r="H18" s="60">
        <f>IF(AND('1 - 4 Hr Raw Data'!S14="",'2 - 24 Hr Raw Data'!S14=""),'1 - 4 Hr Raw Data'!M14,"")</f>
        <v>0</v>
      </c>
      <c r="I18" s="64">
        <f>IF(AND('1 - 4 Hr Raw Data'!S14="",'2 - 24 Hr Raw Data'!S14=""),'1 - 4 Hr Raw Data'!N14,"")</f>
        <v>0</v>
      </c>
      <c r="J18" s="65">
        <f>IF(AND('1 - 4 Hr Raw Data'!S14="",'2 - 24 Hr Raw Data'!S14=""),'1 - 4 Hr Raw Data'!O14,"")</f>
        <v>0</v>
      </c>
      <c r="K18" s="151" t="e">
        <f>IF(AND('1 - 4 Hr Raw Data'!S14="",'2 - 24 Hr Raw Data'!S14=""),(F18/(E18))*100,"")</f>
        <v>#DIV/0!</v>
      </c>
      <c r="L18" s="61" t="e">
        <f ca="1">IF(AND('1 - 4 Hr Raw Data'!S14="",'2 - 24 Hr Raw Data'!S14=""),K18/$K$11,"")</f>
        <v>#DIV/0!</v>
      </c>
      <c r="M18" s="61" t="e">
        <f>IF(AND('1 - 4 Hr Raw Data'!S14="",'2 - 24 Hr Raw Data'!S14=""),(G18/(E18))*100,"")</f>
        <v>#DIV/0!</v>
      </c>
      <c r="N18" s="61" t="e">
        <f ca="1">IF(AND('1 - 4 Hr Raw Data'!S14="",'2 - 24 Hr Raw Data'!S14=""),M18/$M$11,"")</f>
        <v>#DIV/0!</v>
      </c>
      <c r="O18" s="61" t="e">
        <f>IF(AND('1 - 4 Hr Raw Data'!S14="",'2 - 24 Hr Raw Data'!S14=""),(H18/(E18))*100,"")</f>
        <v>#DIV/0!</v>
      </c>
      <c r="P18" s="61" t="e">
        <f ca="1">IF(AND('1 - 4 Hr Raw Data'!S14="",'2 - 24 Hr Raw Data'!S14=""),O18/$O$11,"")</f>
        <v>#DIV/0!</v>
      </c>
      <c r="Q18" s="61" t="e">
        <f ca="1">IF(AND('1 - 4 Hr Raw Data'!S14="",'2 - 24 Hr Raw Data'!S14=""),I18/$I$11,"")</f>
        <v>#DIV/0!</v>
      </c>
      <c r="R18" s="61" t="e">
        <f ca="1">IF(AND('1 - 4 Hr Raw Data'!S14="",'2 - 24 Hr Raw Data'!S14=""),J18/$J$11,"")</f>
        <v>#DIV/0!</v>
      </c>
      <c r="S18" s="62" t="e">
        <f>IF(AND('1 - 4 Hr Raw Data'!S14="",'2 - 24 Hr Raw Data'!S14=""),(E18/D18)*($S$4/1.042)*2,"")</f>
        <v>#DIV/0!</v>
      </c>
      <c r="T18" s="63" t="e">
        <f>IF(AND('1 - 4 Hr Raw Data'!S14="",'2 - 24 Hr Raw Data'!S14=""),LOG(S18/S$6,2),"")</f>
        <v>#DIV/0!</v>
      </c>
      <c r="U18" s="64" t="e">
        <f ca="1">IF(AND('1 - 4 Hr Raw Data'!S14="",'2 - 24 Hr Raw Data'!S14=""),(S18/S$11)*100,"")</f>
        <v>#DIV/0!</v>
      </c>
      <c r="V18" s="64" t="e">
        <f ca="1">IF(AND('1 - 4 Hr Raw Data'!S14="",'2 - 24 Hr Raw Data'!S14=""),(S18-S$6)/(S$11-S$6)*100,"")</f>
        <v>#DIV/0!</v>
      </c>
      <c r="W18" s="65" t="e">
        <f ca="1">IF(AND('1 - 4 Hr Raw Data'!S14="",'2 - 24 Hr Raw Data'!S14=""),(T18/T$11)*100,"")</f>
        <v>#DIV/0!</v>
      </c>
      <c r="X18" s="195" t="str">
        <f>IF(AND('1 - 4 Hr Raw Data'!S14&lt;&gt;"",'2 - 24 Hr Raw Data'!S14=""),"4 Hour: "&amp;'1 - 4 Hr Raw Data'!S14,IF(AND('1 - 4 Hr Raw Data'!S14="",'2 - 24 Hr Raw Data'!S14&lt;&gt;""),"24 Hour: "&amp;'2 - 24 Hr Raw Data'!S14,IF(AND('1 - 4 Hr Raw Data'!S14="",'2 - 24 Hr Raw Data'!S14=""),"","4 Hour: "&amp;'1 - 4 Hr Raw Data'!S14&amp;"; 24 Hour: "&amp;'2 - 24 Hr Raw Data'!S14)))</f>
        <v/>
      </c>
      <c r="Y18" s="66" t="b">
        <f t="shared" si="0"/>
        <v>0</v>
      </c>
    </row>
    <row r="19" spans="1:25" s="66" customFormat="1" ht="14" x14ac:dyDescent="0.15">
      <c r="A19" s="223" t="str">
        <f>IF('1 - 4 Hr Raw Data'!Q15="","",'1 - 4 Hr Raw Data'!Q15)</f>
        <v/>
      </c>
      <c r="B19" s="180"/>
      <c r="C19" s="182" t="str">
        <f>IF(A19="","",'1 - 4 Hr Raw Data'!R15)</f>
        <v/>
      </c>
      <c r="D19" s="112">
        <f>IF(AND('1 - 4 Hr Raw Data'!S15="",'2 - 24 Hr Raw Data'!S15=""),'1 - 4 Hr Raw Data'!B15,"")</f>
        <v>0</v>
      </c>
      <c r="E19" s="113">
        <f>IF(AND('1 - 4 Hr Raw Data'!S15="",'2 - 24 Hr Raw Data'!S15=""),'1 - 4 Hr Raw Data'!J15,"")</f>
        <v>0</v>
      </c>
      <c r="F19" s="60">
        <f>IF(AND('1 - 4 Hr Raw Data'!S15="",'2 - 24 Hr Raw Data'!S15=""),'1 - 4 Hr Raw Data'!K15,"")</f>
        <v>0</v>
      </c>
      <c r="G19" s="60">
        <f>IF(AND('1 - 4 Hr Raw Data'!S15="",'2 - 24 Hr Raw Data'!S15=""),'1 - 4 Hr Raw Data'!L15,"")</f>
        <v>0</v>
      </c>
      <c r="H19" s="60">
        <f>IF(AND('1 - 4 Hr Raw Data'!S15="",'2 - 24 Hr Raw Data'!S15=""),'1 - 4 Hr Raw Data'!M15,"")</f>
        <v>0</v>
      </c>
      <c r="I19" s="64">
        <f>IF(AND('1 - 4 Hr Raw Data'!S15="",'2 - 24 Hr Raw Data'!S15=""),'1 - 4 Hr Raw Data'!N15,"")</f>
        <v>0</v>
      </c>
      <c r="J19" s="65">
        <f>IF(AND('1 - 4 Hr Raw Data'!S15="",'2 - 24 Hr Raw Data'!S15=""),'1 - 4 Hr Raw Data'!O15,"")</f>
        <v>0</v>
      </c>
      <c r="K19" s="151" t="e">
        <f>IF(AND('1 - 4 Hr Raw Data'!S15="",'2 - 24 Hr Raw Data'!S15=""),(F19/(E19))*100,"")</f>
        <v>#DIV/0!</v>
      </c>
      <c r="L19" s="61" t="e">
        <f ca="1">IF(AND('1 - 4 Hr Raw Data'!S15="",'2 - 24 Hr Raw Data'!S15=""),K19/$K$11,"")</f>
        <v>#DIV/0!</v>
      </c>
      <c r="M19" s="61" t="e">
        <f>IF(AND('1 - 4 Hr Raw Data'!S15="",'2 - 24 Hr Raw Data'!S15=""),(G19/(E19))*100,"")</f>
        <v>#DIV/0!</v>
      </c>
      <c r="N19" s="61" t="e">
        <f ca="1">IF(AND('1 - 4 Hr Raw Data'!S15="",'2 - 24 Hr Raw Data'!S15=""),M19/$M$11,"")</f>
        <v>#DIV/0!</v>
      </c>
      <c r="O19" s="61" t="e">
        <f>IF(AND('1 - 4 Hr Raw Data'!S15="",'2 - 24 Hr Raw Data'!S15=""),(H19/(E19))*100,"")</f>
        <v>#DIV/0!</v>
      </c>
      <c r="P19" s="61" t="e">
        <f ca="1">IF(AND('1 - 4 Hr Raw Data'!S15="",'2 - 24 Hr Raw Data'!S15=""),O19/$O$11,"")</f>
        <v>#DIV/0!</v>
      </c>
      <c r="Q19" s="61" t="e">
        <f ca="1">IF(AND('1 - 4 Hr Raw Data'!S15="",'2 - 24 Hr Raw Data'!S15=""),I19/$I$11,"")</f>
        <v>#DIV/0!</v>
      </c>
      <c r="R19" s="61" t="e">
        <f ca="1">IF(AND('1 - 4 Hr Raw Data'!S15="",'2 - 24 Hr Raw Data'!S15=""),J19/$J$11,"")</f>
        <v>#DIV/0!</v>
      </c>
      <c r="S19" s="62" t="e">
        <f>IF(AND('1 - 4 Hr Raw Data'!S15="",'2 - 24 Hr Raw Data'!S15=""),(E19/D19)*($S$4/1.042)*2,"")</f>
        <v>#DIV/0!</v>
      </c>
      <c r="T19" s="63" t="e">
        <f>IF(AND('1 - 4 Hr Raw Data'!S15="",'2 - 24 Hr Raw Data'!S15=""),LOG(S19/S$6,2),"")</f>
        <v>#DIV/0!</v>
      </c>
      <c r="U19" s="64" t="e">
        <f ca="1">IF(AND('1 - 4 Hr Raw Data'!S15="",'2 - 24 Hr Raw Data'!S15=""),(S19/S$11)*100,"")</f>
        <v>#DIV/0!</v>
      </c>
      <c r="V19" s="64" t="e">
        <f ca="1">IF(AND('1 - 4 Hr Raw Data'!S15="",'2 - 24 Hr Raw Data'!S15=""),(S19-S$6)/(S$11-S$6)*100,"")</f>
        <v>#DIV/0!</v>
      </c>
      <c r="W19" s="65" t="e">
        <f ca="1">IF(AND('1 - 4 Hr Raw Data'!S15="",'2 - 24 Hr Raw Data'!S15=""),(T19/T$11)*100,"")</f>
        <v>#DIV/0!</v>
      </c>
      <c r="X19" s="195" t="str">
        <f>IF(AND('1 - 4 Hr Raw Data'!S15&lt;&gt;"",'2 - 24 Hr Raw Data'!S15=""),"4 Hour: "&amp;'1 - 4 Hr Raw Data'!S15,IF(AND('1 - 4 Hr Raw Data'!S15="",'2 - 24 Hr Raw Data'!S15&lt;&gt;""),"24 Hour: "&amp;'2 - 24 Hr Raw Data'!S15,IF(AND('1 - 4 Hr Raw Data'!S15="",'2 - 24 Hr Raw Data'!S15=""),"","4 Hour: "&amp;'1 - 4 Hr Raw Data'!S15&amp;"; 24 Hour: "&amp;'2 - 24 Hr Raw Data'!S15)))</f>
        <v/>
      </c>
      <c r="Y19" s="66" t="b">
        <f t="shared" si="0"/>
        <v>0</v>
      </c>
    </row>
    <row r="20" spans="1:25" s="66" customFormat="1" ht="14" x14ac:dyDescent="0.15">
      <c r="A20" s="223" t="str">
        <f>IF('1 - 4 Hr Raw Data'!Q16="","",'1 - 4 Hr Raw Data'!Q16)</f>
        <v/>
      </c>
      <c r="B20" s="180"/>
      <c r="C20" s="182" t="str">
        <f>IF(A20="","",'1 - 4 Hr Raw Data'!R16)</f>
        <v/>
      </c>
      <c r="D20" s="112">
        <f>IF(AND('1 - 4 Hr Raw Data'!S16="",'2 - 24 Hr Raw Data'!S16=""),'1 - 4 Hr Raw Data'!B16,"")</f>
        <v>0</v>
      </c>
      <c r="E20" s="113">
        <f>IF(AND('1 - 4 Hr Raw Data'!S16="",'2 - 24 Hr Raw Data'!S16=""),'1 - 4 Hr Raw Data'!J16,"")</f>
        <v>0</v>
      </c>
      <c r="F20" s="60">
        <f>IF(AND('1 - 4 Hr Raw Data'!S16="",'2 - 24 Hr Raw Data'!S16=""),'1 - 4 Hr Raw Data'!K16,"")</f>
        <v>0</v>
      </c>
      <c r="G20" s="60">
        <f>IF(AND('1 - 4 Hr Raw Data'!S16="",'2 - 24 Hr Raw Data'!S16=""),'1 - 4 Hr Raw Data'!L16,"")</f>
        <v>0</v>
      </c>
      <c r="H20" s="60">
        <f>IF(AND('1 - 4 Hr Raw Data'!S16="",'2 - 24 Hr Raw Data'!S16=""),'1 - 4 Hr Raw Data'!M16,"")</f>
        <v>0</v>
      </c>
      <c r="I20" s="64">
        <f>IF(AND('1 - 4 Hr Raw Data'!S16="",'2 - 24 Hr Raw Data'!S16=""),'1 - 4 Hr Raw Data'!N16,"")</f>
        <v>0</v>
      </c>
      <c r="J20" s="65">
        <f>IF(AND('1 - 4 Hr Raw Data'!S16="",'2 - 24 Hr Raw Data'!S16=""),'1 - 4 Hr Raw Data'!O16,"")</f>
        <v>0</v>
      </c>
      <c r="K20" s="151" t="e">
        <f>IF(AND('1 - 4 Hr Raw Data'!S16="",'2 - 24 Hr Raw Data'!S16=""),(F20/(E20))*100,"")</f>
        <v>#DIV/0!</v>
      </c>
      <c r="L20" s="61" t="e">
        <f ca="1">IF(AND('1 - 4 Hr Raw Data'!S16="",'2 - 24 Hr Raw Data'!S16=""),K20/$K$11,"")</f>
        <v>#DIV/0!</v>
      </c>
      <c r="M20" s="61" t="e">
        <f>IF(AND('1 - 4 Hr Raw Data'!S16="",'2 - 24 Hr Raw Data'!S16=""),(G20/(E20))*100,"")</f>
        <v>#DIV/0!</v>
      </c>
      <c r="N20" s="61" t="e">
        <f ca="1">IF(AND('1 - 4 Hr Raw Data'!S16="",'2 - 24 Hr Raw Data'!S16=""),M20/$M$11,"")</f>
        <v>#DIV/0!</v>
      </c>
      <c r="O20" s="61" t="e">
        <f>IF(AND('1 - 4 Hr Raw Data'!S16="",'2 - 24 Hr Raw Data'!S16=""),(H20/(E20))*100,"")</f>
        <v>#DIV/0!</v>
      </c>
      <c r="P20" s="61" t="e">
        <f ca="1">IF(AND('1 - 4 Hr Raw Data'!S16="",'2 - 24 Hr Raw Data'!S16=""),O20/$O$11,"")</f>
        <v>#DIV/0!</v>
      </c>
      <c r="Q20" s="61" t="e">
        <f ca="1">IF(AND('1 - 4 Hr Raw Data'!S16="",'2 - 24 Hr Raw Data'!S16=""),I20/$I$11,"")</f>
        <v>#DIV/0!</v>
      </c>
      <c r="R20" s="61" t="e">
        <f ca="1">IF(AND('1 - 4 Hr Raw Data'!S16="",'2 - 24 Hr Raw Data'!S16=""),J20/$J$11,"")</f>
        <v>#DIV/0!</v>
      </c>
      <c r="S20" s="62" t="e">
        <f>IF(AND('1 - 4 Hr Raw Data'!S16="",'2 - 24 Hr Raw Data'!S16=""),(E20/D20)*($S$4/1.042)*2,"")</f>
        <v>#DIV/0!</v>
      </c>
      <c r="T20" s="63" t="e">
        <f>IF(AND('1 - 4 Hr Raw Data'!S16="",'2 - 24 Hr Raw Data'!S16=""),LOG(S20/S$6,2),"")</f>
        <v>#DIV/0!</v>
      </c>
      <c r="U20" s="64" t="e">
        <f ca="1">IF(AND('1 - 4 Hr Raw Data'!S16="",'2 - 24 Hr Raw Data'!S16=""),(S20/S$11)*100,"")</f>
        <v>#DIV/0!</v>
      </c>
      <c r="V20" s="64" t="e">
        <f ca="1">IF(AND('1 - 4 Hr Raw Data'!S16="",'2 - 24 Hr Raw Data'!S16=""),(S20-S$6)/(S$11-S$6)*100,"")</f>
        <v>#DIV/0!</v>
      </c>
      <c r="W20" s="65" t="e">
        <f ca="1">IF(AND('1 - 4 Hr Raw Data'!S16="",'2 - 24 Hr Raw Data'!S16=""),(T20/T$11)*100,"")</f>
        <v>#DIV/0!</v>
      </c>
      <c r="X20" s="195" t="str">
        <f>IF(AND('1 - 4 Hr Raw Data'!S16&lt;&gt;"",'2 - 24 Hr Raw Data'!S16=""),"4 Hour: "&amp;'1 - 4 Hr Raw Data'!S16,IF(AND('1 - 4 Hr Raw Data'!S16="",'2 - 24 Hr Raw Data'!S16&lt;&gt;""),"24 Hour: "&amp;'2 - 24 Hr Raw Data'!S16,IF(AND('1 - 4 Hr Raw Data'!S16="",'2 - 24 Hr Raw Data'!S16=""),"","4 Hour: "&amp;'1 - 4 Hr Raw Data'!S16&amp;"; 24 Hour: "&amp;'2 - 24 Hr Raw Data'!S16)))</f>
        <v/>
      </c>
      <c r="Y20" s="66" t="b">
        <f t="shared" si="0"/>
        <v>0</v>
      </c>
    </row>
    <row r="21" spans="1:25" s="66" customFormat="1" ht="14" x14ac:dyDescent="0.15">
      <c r="A21" s="223" t="str">
        <f>IF('1 - 4 Hr Raw Data'!Q17="","",'1 - 4 Hr Raw Data'!Q17)</f>
        <v/>
      </c>
      <c r="B21" s="180"/>
      <c r="C21" s="182" t="str">
        <f>IF(A21="","",'1 - 4 Hr Raw Data'!R17)</f>
        <v/>
      </c>
      <c r="D21" s="112">
        <f>IF(AND('1 - 4 Hr Raw Data'!S17="",'2 - 24 Hr Raw Data'!S17=""),'1 - 4 Hr Raw Data'!B17,"")</f>
        <v>0</v>
      </c>
      <c r="E21" s="113">
        <f>IF(AND('1 - 4 Hr Raw Data'!S17="",'2 - 24 Hr Raw Data'!S17=""),'1 - 4 Hr Raw Data'!J17,"")</f>
        <v>0</v>
      </c>
      <c r="F21" s="60">
        <f>IF(AND('1 - 4 Hr Raw Data'!S17="",'2 - 24 Hr Raw Data'!S17=""),'1 - 4 Hr Raw Data'!K17,"")</f>
        <v>0</v>
      </c>
      <c r="G21" s="60">
        <f>IF(AND('1 - 4 Hr Raw Data'!S17="",'2 - 24 Hr Raw Data'!S17=""),'1 - 4 Hr Raw Data'!L17,"")</f>
        <v>0</v>
      </c>
      <c r="H21" s="60">
        <f>IF(AND('1 - 4 Hr Raw Data'!S17="",'2 - 24 Hr Raw Data'!S17=""),'1 - 4 Hr Raw Data'!M17,"")</f>
        <v>0</v>
      </c>
      <c r="I21" s="64">
        <f>IF(AND('1 - 4 Hr Raw Data'!S17="",'2 - 24 Hr Raw Data'!S17=""),'1 - 4 Hr Raw Data'!N17,"")</f>
        <v>0</v>
      </c>
      <c r="J21" s="65">
        <f>IF(AND('1 - 4 Hr Raw Data'!S17="",'2 - 24 Hr Raw Data'!S17=""),'1 - 4 Hr Raw Data'!O17,"")</f>
        <v>0</v>
      </c>
      <c r="K21" s="151" t="e">
        <f>IF(AND('1 - 4 Hr Raw Data'!S17="",'2 - 24 Hr Raw Data'!S17=""),(F21/(E21))*100,"")</f>
        <v>#DIV/0!</v>
      </c>
      <c r="L21" s="61" t="e">
        <f ca="1">IF(AND('1 - 4 Hr Raw Data'!S17="",'2 - 24 Hr Raw Data'!S17=""),K21/$K$11,"")</f>
        <v>#DIV/0!</v>
      </c>
      <c r="M21" s="61" t="e">
        <f>IF(AND('1 - 4 Hr Raw Data'!S17="",'2 - 24 Hr Raw Data'!S17=""),(G21/(E21))*100,"")</f>
        <v>#DIV/0!</v>
      </c>
      <c r="N21" s="61" t="e">
        <f ca="1">IF(AND('1 - 4 Hr Raw Data'!S17="",'2 - 24 Hr Raw Data'!S17=""),M21/$M$11,"")</f>
        <v>#DIV/0!</v>
      </c>
      <c r="O21" s="61" t="e">
        <f>IF(AND('1 - 4 Hr Raw Data'!S17="",'2 - 24 Hr Raw Data'!S17=""),(H21/(E21))*100,"")</f>
        <v>#DIV/0!</v>
      </c>
      <c r="P21" s="61" t="e">
        <f ca="1">IF(AND('1 - 4 Hr Raw Data'!S17="",'2 - 24 Hr Raw Data'!S17=""),O21/$O$11,"")</f>
        <v>#DIV/0!</v>
      </c>
      <c r="Q21" s="61" t="e">
        <f ca="1">IF(AND('1 - 4 Hr Raw Data'!S17="",'2 - 24 Hr Raw Data'!S17=""),I21/$I$11,"")</f>
        <v>#DIV/0!</v>
      </c>
      <c r="R21" s="61" t="e">
        <f ca="1">IF(AND('1 - 4 Hr Raw Data'!S17="",'2 - 24 Hr Raw Data'!S17=""),J21/$J$11,"")</f>
        <v>#DIV/0!</v>
      </c>
      <c r="S21" s="62" t="e">
        <f>IF(AND('1 - 4 Hr Raw Data'!S17="",'2 - 24 Hr Raw Data'!S17=""),(E21/D21)*($S$4/1.042)*2,"")</f>
        <v>#DIV/0!</v>
      </c>
      <c r="T21" s="63" t="e">
        <f>IF(AND('1 - 4 Hr Raw Data'!S17="",'2 - 24 Hr Raw Data'!S17=""),LOG(S21/S$6,2),"")</f>
        <v>#DIV/0!</v>
      </c>
      <c r="U21" s="64" t="e">
        <f ca="1">IF(AND('1 - 4 Hr Raw Data'!S17="",'2 - 24 Hr Raw Data'!S17=""),(S21/S$11)*100,"")</f>
        <v>#DIV/0!</v>
      </c>
      <c r="V21" s="64" t="e">
        <f ca="1">IF(AND('1 - 4 Hr Raw Data'!S17="",'2 - 24 Hr Raw Data'!S17=""),(S21-S$6)/(S$11-S$6)*100,"")</f>
        <v>#DIV/0!</v>
      </c>
      <c r="W21" s="65" t="e">
        <f ca="1">IF(AND('1 - 4 Hr Raw Data'!S17="",'2 - 24 Hr Raw Data'!S17=""),(T21/T$11)*100,"")</f>
        <v>#DIV/0!</v>
      </c>
      <c r="X21" s="195" t="str">
        <f>IF(AND('1 - 4 Hr Raw Data'!S17&lt;&gt;"",'2 - 24 Hr Raw Data'!S17=""),"4 Hour: "&amp;'1 - 4 Hr Raw Data'!S17,IF(AND('1 - 4 Hr Raw Data'!S17="",'2 - 24 Hr Raw Data'!S17&lt;&gt;""),"24 Hour: "&amp;'2 - 24 Hr Raw Data'!S17,IF(AND('1 - 4 Hr Raw Data'!S17="",'2 - 24 Hr Raw Data'!S17=""),"","4 Hour: "&amp;'1 - 4 Hr Raw Data'!S17&amp;"; 24 Hour: "&amp;'2 - 24 Hr Raw Data'!S17)))</f>
        <v/>
      </c>
      <c r="Y21" s="66" t="b">
        <f t="shared" si="0"/>
        <v>0</v>
      </c>
    </row>
    <row r="22" spans="1:25" s="66" customFormat="1" ht="13" customHeight="1" x14ac:dyDescent="0.15">
      <c r="A22" s="223" t="str">
        <f>IF('1 - 4 Hr Raw Data'!Q18="","",'1 - 4 Hr Raw Data'!Q18)</f>
        <v/>
      </c>
      <c r="B22" s="180"/>
      <c r="C22" s="182" t="str">
        <f>IF(A22="","",'1 - 4 Hr Raw Data'!R18)</f>
        <v/>
      </c>
      <c r="D22" s="112">
        <f>IF(AND('1 - 4 Hr Raw Data'!S18="",'2 - 24 Hr Raw Data'!S18=""),'1 - 4 Hr Raw Data'!B18,"")</f>
        <v>0</v>
      </c>
      <c r="E22" s="113">
        <f>IF(AND('1 - 4 Hr Raw Data'!S18="",'2 - 24 Hr Raw Data'!S18=""),'1 - 4 Hr Raw Data'!J18,"")</f>
        <v>0</v>
      </c>
      <c r="F22" s="60">
        <f>IF(AND('1 - 4 Hr Raw Data'!S18="",'2 - 24 Hr Raw Data'!S18=""),'1 - 4 Hr Raw Data'!K18,"")</f>
        <v>0</v>
      </c>
      <c r="G22" s="60">
        <f>IF(AND('1 - 4 Hr Raw Data'!S18="",'2 - 24 Hr Raw Data'!S18=""),'1 - 4 Hr Raw Data'!L18,"")</f>
        <v>0</v>
      </c>
      <c r="H22" s="60">
        <f>IF(AND('1 - 4 Hr Raw Data'!S18="",'2 - 24 Hr Raw Data'!S18=""),'1 - 4 Hr Raw Data'!M18,"")</f>
        <v>0</v>
      </c>
      <c r="I22" s="64">
        <f>IF(AND('1 - 4 Hr Raw Data'!S18="",'2 - 24 Hr Raw Data'!S18=""),'1 - 4 Hr Raw Data'!N18,"")</f>
        <v>0</v>
      </c>
      <c r="J22" s="65">
        <f>IF(AND('1 - 4 Hr Raw Data'!S18="",'2 - 24 Hr Raw Data'!S18=""),'1 - 4 Hr Raw Data'!O18,"")</f>
        <v>0</v>
      </c>
      <c r="K22" s="151" t="e">
        <f>IF(AND('1 - 4 Hr Raw Data'!S18="",'2 - 24 Hr Raw Data'!S18=""),(F22/(E22))*100,"")</f>
        <v>#DIV/0!</v>
      </c>
      <c r="L22" s="61" t="e">
        <f ca="1">IF(AND('1 - 4 Hr Raw Data'!S18="",'2 - 24 Hr Raw Data'!S18=""),K22/$K$11,"")</f>
        <v>#DIV/0!</v>
      </c>
      <c r="M22" s="61" t="e">
        <f>IF(AND('1 - 4 Hr Raw Data'!S18="",'2 - 24 Hr Raw Data'!S18=""),(G22/(E22))*100,"")</f>
        <v>#DIV/0!</v>
      </c>
      <c r="N22" s="61" t="e">
        <f ca="1">IF(AND('1 - 4 Hr Raw Data'!S18="",'2 - 24 Hr Raw Data'!S18=""),M22/$M$11,"")</f>
        <v>#DIV/0!</v>
      </c>
      <c r="O22" s="61" t="e">
        <f>IF(AND('1 - 4 Hr Raw Data'!S18="",'2 - 24 Hr Raw Data'!S18=""),(H22/(E22))*100,"")</f>
        <v>#DIV/0!</v>
      </c>
      <c r="P22" s="61" t="e">
        <f ca="1">IF(AND('1 - 4 Hr Raw Data'!S18="",'2 - 24 Hr Raw Data'!S18=""),O22/$O$11,"")</f>
        <v>#DIV/0!</v>
      </c>
      <c r="Q22" s="61" t="e">
        <f ca="1">IF(AND('1 - 4 Hr Raw Data'!S18="",'2 - 24 Hr Raw Data'!S18=""),I22/$I$11,"")</f>
        <v>#DIV/0!</v>
      </c>
      <c r="R22" s="61" t="e">
        <f ca="1">IF(AND('1 - 4 Hr Raw Data'!S18="",'2 - 24 Hr Raw Data'!S18=""),J22/$J$11,"")</f>
        <v>#DIV/0!</v>
      </c>
      <c r="S22" s="62" t="e">
        <f>IF(AND('1 - 4 Hr Raw Data'!S18="",'2 - 24 Hr Raw Data'!S18=""),(E22/D22)*($S$4/1.042)*2,"")</f>
        <v>#DIV/0!</v>
      </c>
      <c r="T22" s="63" t="e">
        <f>IF(AND('1 - 4 Hr Raw Data'!S18="",'2 - 24 Hr Raw Data'!S18=""),LOG(S22/S$6,2),"")</f>
        <v>#DIV/0!</v>
      </c>
      <c r="U22" s="64" t="e">
        <f ca="1">IF(AND('1 - 4 Hr Raw Data'!S18="",'2 - 24 Hr Raw Data'!S18=""),(S22/S$11)*100,"")</f>
        <v>#DIV/0!</v>
      </c>
      <c r="V22" s="64" t="e">
        <f ca="1">IF(AND('1 - 4 Hr Raw Data'!S18="",'2 - 24 Hr Raw Data'!S18=""),(S22-S$6)/(S$11-S$6)*100,"")</f>
        <v>#DIV/0!</v>
      </c>
      <c r="W22" s="65" t="e">
        <f ca="1">IF(AND('1 - 4 Hr Raw Data'!S18="",'2 - 24 Hr Raw Data'!S18=""),(T22/T$11)*100,"")</f>
        <v>#DIV/0!</v>
      </c>
      <c r="X22" s="195" t="str">
        <f>IF(AND('1 - 4 Hr Raw Data'!S18&lt;&gt;"",'2 - 24 Hr Raw Data'!S18=""),"4 Hour: "&amp;'1 - 4 Hr Raw Data'!S18,IF(AND('1 - 4 Hr Raw Data'!S18="",'2 - 24 Hr Raw Data'!S18&lt;&gt;""),"24 Hour: "&amp;'2 - 24 Hr Raw Data'!S18,IF(AND('1 - 4 Hr Raw Data'!S18="",'2 - 24 Hr Raw Data'!S18=""),"","4 Hour: "&amp;'1 - 4 Hr Raw Data'!S18&amp;"; 24 Hour: "&amp;'2 - 24 Hr Raw Data'!S18)))</f>
        <v/>
      </c>
      <c r="Y22" s="66" t="b">
        <f t="shared" si="0"/>
        <v>0</v>
      </c>
    </row>
    <row r="23" spans="1:25" s="66" customFormat="1" ht="14" x14ac:dyDescent="0.15">
      <c r="A23" s="223" t="str">
        <f>IF('1 - 4 Hr Raw Data'!Q19="","",'1 - 4 Hr Raw Data'!Q19)</f>
        <v/>
      </c>
      <c r="B23" s="180"/>
      <c r="C23" s="182" t="str">
        <f>IF(A23="","",'1 - 4 Hr Raw Data'!R19)</f>
        <v/>
      </c>
      <c r="D23" s="112">
        <f>IF(AND('1 - 4 Hr Raw Data'!S19="",'2 - 24 Hr Raw Data'!S19=""),'1 - 4 Hr Raw Data'!B19,"")</f>
        <v>0</v>
      </c>
      <c r="E23" s="113">
        <f>IF(AND('1 - 4 Hr Raw Data'!S19="",'2 - 24 Hr Raw Data'!S19=""),'1 - 4 Hr Raw Data'!J19,"")</f>
        <v>0</v>
      </c>
      <c r="F23" s="60">
        <f>IF(AND('1 - 4 Hr Raw Data'!S19="",'2 - 24 Hr Raw Data'!S19=""),'1 - 4 Hr Raw Data'!K19,"")</f>
        <v>0</v>
      </c>
      <c r="G23" s="60">
        <f>IF(AND('1 - 4 Hr Raw Data'!S19="",'2 - 24 Hr Raw Data'!S19=""),'1 - 4 Hr Raw Data'!L19,"")</f>
        <v>0</v>
      </c>
      <c r="H23" s="60">
        <f>IF(AND('1 - 4 Hr Raw Data'!S19="",'2 - 24 Hr Raw Data'!S19=""),'1 - 4 Hr Raw Data'!M19,"")</f>
        <v>0</v>
      </c>
      <c r="I23" s="64">
        <f>IF(AND('1 - 4 Hr Raw Data'!S19="",'2 - 24 Hr Raw Data'!S19=""),'1 - 4 Hr Raw Data'!N19,"")</f>
        <v>0</v>
      </c>
      <c r="J23" s="65">
        <f>IF(AND('1 - 4 Hr Raw Data'!S19="",'2 - 24 Hr Raw Data'!S19=""),'1 - 4 Hr Raw Data'!O19,"")</f>
        <v>0</v>
      </c>
      <c r="K23" s="151" t="e">
        <f>IF(AND('1 - 4 Hr Raw Data'!S19="",'2 - 24 Hr Raw Data'!S19=""),(F23/(E23))*100,"")</f>
        <v>#DIV/0!</v>
      </c>
      <c r="L23" s="61" t="e">
        <f ca="1">IF(AND('1 - 4 Hr Raw Data'!S19="",'2 - 24 Hr Raw Data'!S19=""),K23/$K$11,"")</f>
        <v>#DIV/0!</v>
      </c>
      <c r="M23" s="61" t="e">
        <f>IF(AND('1 - 4 Hr Raw Data'!S19="",'2 - 24 Hr Raw Data'!S19=""),(G23/(E23))*100,"")</f>
        <v>#DIV/0!</v>
      </c>
      <c r="N23" s="61" t="e">
        <f ca="1">IF(AND('1 - 4 Hr Raw Data'!S19="",'2 - 24 Hr Raw Data'!S19=""),M23/$M$11,"")</f>
        <v>#DIV/0!</v>
      </c>
      <c r="O23" s="61" t="e">
        <f>IF(AND('1 - 4 Hr Raw Data'!S19="",'2 - 24 Hr Raw Data'!S19=""),(H23/(E23))*100,"")</f>
        <v>#DIV/0!</v>
      </c>
      <c r="P23" s="61" t="e">
        <f ca="1">IF(AND('1 - 4 Hr Raw Data'!S19="",'2 - 24 Hr Raw Data'!S19=""),O23/$O$11,"")</f>
        <v>#DIV/0!</v>
      </c>
      <c r="Q23" s="61" t="e">
        <f ca="1">IF(AND('1 - 4 Hr Raw Data'!S19="",'2 - 24 Hr Raw Data'!S19=""),I23/$I$11,"")</f>
        <v>#DIV/0!</v>
      </c>
      <c r="R23" s="61" t="e">
        <f ca="1">IF(AND('1 - 4 Hr Raw Data'!S19="",'2 - 24 Hr Raw Data'!S19=""),J23/$J$11,"")</f>
        <v>#DIV/0!</v>
      </c>
      <c r="S23" s="62" t="e">
        <f>IF(AND('1 - 4 Hr Raw Data'!S19="",'2 - 24 Hr Raw Data'!S19=""),(E23/D23)*($S$4/1.042)*2,"")</f>
        <v>#DIV/0!</v>
      </c>
      <c r="T23" s="63" t="e">
        <f>IF(AND('1 - 4 Hr Raw Data'!S19="",'2 - 24 Hr Raw Data'!S19=""),LOG(S23/S$6,2),"")</f>
        <v>#DIV/0!</v>
      </c>
      <c r="U23" s="64" t="e">
        <f ca="1">IF(AND('1 - 4 Hr Raw Data'!S19="",'2 - 24 Hr Raw Data'!S19=""),(S23/S$11)*100,"")</f>
        <v>#DIV/0!</v>
      </c>
      <c r="V23" s="64" t="e">
        <f ca="1">IF(AND('1 - 4 Hr Raw Data'!S19="",'2 - 24 Hr Raw Data'!S19=""),(S23-S$6)/(S$11-S$6)*100,"")</f>
        <v>#DIV/0!</v>
      </c>
      <c r="W23" s="65" t="e">
        <f ca="1">IF(AND('1 - 4 Hr Raw Data'!S19="",'2 - 24 Hr Raw Data'!S19=""),(T23/T$11)*100,"")</f>
        <v>#DIV/0!</v>
      </c>
      <c r="X23" s="195" t="str">
        <f>IF(AND('1 - 4 Hr Raw Data'!S19&lt;&gt;"",'2 - 24 Hr Raw Data'!S19=""),"4 Hour: "&amp;'1 - 4 Hr Raw Data'!S19,IF(AND('1 - 4 Hr Raw Data'!S19="",'2 - 24 Hr Raw Data'!S19&lt;&gt;""),"24 Hour: "&amp;'2 - 24 Hr Raw Data'!S19,IF(AND('1 - 4 Hr Raw Data'!S19="",'2 - 24 Hr Raw Data'!S19=""),"","4 Hour: "&amp;'1 - 4 Hr Raw Data'!S19&amp;"; 24 Hour: "&amp;'2 - 24 Hr Raw Data'!S19)))</f>
        <v/>
      </c>
      <c r="Y23" s="66" t="b">
        <f t="shared" si="0"/>
        <v>0</v>
      </c>
    </row>
    <row r="24" spans="1:25" s="66" customFormat="1" ht="14" x14ac:dyDescent="0.15">
      <c r="A24" s="223" t="str">
        <f>IF('1 - 4 Hr Raw Data'!Q20="","",'1 - 4 Hr Raw Data'!Q20)</f>
        <v/>
      </c>
      <c r="B24" s="180"/>
      <c r="C24" s="182" t="str">
        <f>IF(A24="","",'1 - 4 Hr Raw Data'!R20)</f>
        <v/>
      </c>
      <c r="D24" s="112">
        <f>IF(AND('1 - 4 Hr Raw Data'!S20="",'2 - 24 Hr Raw Data'!S20=""),'1 - 4 Hr Raw Data'!B20,"")</f>
        <v>0</v>
      </c>
      <c r="E24" s="113">
        <f>IF(AND('1 - 4 Hr Raw Data'!S20="",'2 - 24 Hr Raw Data'!S20=""),'1 - 4 Hr Raw Data'!J20,"")</f>
        <v>0</v>
      </c>
      <c r="F24" s="60">
        <f>IF(AND('1 - 4 Hr Raw Data'!S20="",'2 - 24 Hr Raw Data'!S20=""),'1 - 4 Hr Raw Data'!K20,"")</f>
        <v>0</v>
      </c>
      <c r="G24" s="60">
        <f>IF(AND('1 - 4 Hr Raw Data'!S20="",'2 - 24 Hr Raw Data'!S20=""),'1 - 4 Hr Raw Data'!L20,"")</f>
        <v>0</v>
      </c>
      <c r="H24" s="60">
        <f>IF(AND('1 - 4 Hr Raw Data'!S20="",'2 - 24 Hr Raw Data'!S20=""),'1 - 4 Hr Raw Data'!M20,"")</f>
        <v>0</v>
      </c>
      <c r="I24" s="64">
        <f>IF(AND('1 - 4 Hr Raw Data'!S20="",'2 - 24 Hr Raw Data'!S20=""),'1 - 4 Hr Raw Data'!N20,"")</f>
        <v>0</v>
      </c>
      <c r="J24" s="65">
        <f>IF(AND('1 - 4 Hr Raw Data'!S20="",'2 - 24 Hr Raw Data'!S20=""),'1 - 4 Hr Raw Data'!O20,"")</f>
        <v>0</v>
      </c>
      <c r="K24" s="151" t="e">
        <f>IF(AND('1 - 4 Hr Raw Data'!S20="",'2 - 24 Hr Raw Data'!S20=""),(F24/(E24))*100,"")</f>
        <v>#DIV/0!</v>
      </c>
      <c r="L24" s="61" t="e">
        <f ca="1">IF(AND('1 - 4 Hr Raw Data'!S20="",'2 - 24 Hr Raw Data'!S20=""),K24/$K$11,"")</f>
        <v>#DIV/0!</v>
      </c>
      <c r="M24" s="61" t="e">
        <f>IF(AND('1 - 4 Hr Raw Data'!S20="",'2 - 24 Hr Raw Data'!S20=""),(G24/(E24))*100,"")</f>
        <v>#DIV/0!</v>
      </c>
      <c r="N24" s="61" t="e">
        <f ca="1">IF(AND('1 - 4 Hr Raw Data'!S20="",'2 - 24 Hr Raw Data'!S20=""),M24/$M$11,"")</f>
        <v>#DIV/0!</v>
      </c>
      <c r="O24" s="61" t="e">
        <f>IF(AND('1 - 4 Hr Raw Data'!S20="",'2 - 24 Hr Raw Data'!S20=""),(H24/(E24))*100,"")</f>
        <v>#DIV/0!</v>
      </c>
      <c r="P24" s="61" t="e">
        <f ca="1">IF(AND('1 - 4 Hr Raw Data'!S20="",'2 - 24 Hr Raw Data'!S20=""),O24/$O$11,"")</f>
        <v>#DIV/0!</v>
      </c>
      <c r="Q24" s="61" t="e">
        <f ca="1">IF(AND('1 - 4 Hr Raw Data'!S20="",'2 - 24 Hr Raw Data'!S20=""),I24/$I$11,"")</f>
        <v>#DIV/0!</v>
      </c>
      <c r="R24" s="61" t="e">
        <f ca="1">IF(AND('1 - 4 Hr Raw Data'!S20="",'2 - 24 Hr Raw Data'!S20=""),J24/$J$11,"")</f>
        <v>#DIV/0!</v>
      </c>
      <c r="S24" s="62" t="e">
        <f>IF(AND('1 - 4 Hr Raw Data'!S20="",'2 - 24 Hr Raw Data'!S20=""),(E24/D24)*($S$4/1.042)*2,"")</f>
        <v>#DIV/0!</v>
      </c>
      <c r="T24" s="63" t="e">
        <f>IF(AND('1 - 4 Hr Raw Data'!S20="",'2 - 24 Hr Raw Data'!S20=""),LOG(S24/S$6,2),"")</f>
        <v>#DIV/0!</v>
      </c>
      <c r="U24" s="64" t="e">
        <f ca="1">IF(AND('1 - 4 Hr Raw Data'!S20="",'2 - 24 Hr Raw Data'!S20=""),(S24/S$11)*100,"")</f>
        <v>#DIV/0!</v>
      </c>
      <c r="V24" s="64" t="e">
        <f ca="1">IF(AND('1 - 4 Hr Raw Data'!S20="",'2 - 24 Hr Raw Data'!S20=""),(S24-S$6)/(S$11-S$6)*100,"")</f>
        <v>#DIV/0!</v>
      </c>
      <c r="W24" s="65" t="e">
        <f ca="1">IF(AND('1 - 4 Hr Raw Data'!S20="",'2 - 24 Hr Raw Data'!S20=""),(T24/T$11)*100,"")</f>
        <v>#DIV/0!</v>
      </c>
      <c r="X24" s="195" t="str">
        <f>IF(AND('1 - 4 Hr Raw Data'!S20&lt;&gt;"",'2 - 24 Hr Raw Data'!S20=""),"4 Hour: "&amp;'1 - 4 Hr Raw Data'!S20,IF(AND('1 - 4 Hr Raw Data'!S20="",'2 - 24 Hr Raw Data'!S20&lt;&gt;""),"24 Hour: "&amp;'2 - 24 Hr Raw Data'!S20,IF(AND('1 - 4 Hr Raw Data'!S20="",'2 - 24 Hr Raw Data'!S20=""),"","4 Hour: "&amp;'1 - 4 Hr Raw Data'!S20&amp;"; 24 Hour: "&amp;'2 - 24 Hr Raw Data'!S20)))</f>
        <v/>
      </c>
      <c r="Y24" s="66" t="b">
        <f t="shared" si="0"/>
        <v>0</v>
      </c>
    </row>
    <row r="25" spans="1:25" s="66" customFormat="1" ht="14" x14ac:dyDescent="0.15">
      <c r="A25" s="223" t="str">
        <f>IF('1 - 4 Hr Raw Data'!Q21="","",'1 - 4 Hr Raw Data'!Q21)</f>
        <v/>
      </c>
      <c r="B25" s="180"/>
      <c r="C25" s="182" t="str">
        <f>IF(A25="","",'1 - 4 Hr Raw Data'!R21)</f>
        <v/>
      </c>
      <c r="D25" s="112">
        <f>IF(AND('1 - 4 Hr Raw Data'!S21="",'2 - 24 Hr Raw Data'!S21=""),'1 - 4 Hr Raw Data'!B21,"")</f>
        <v>0</v>
      </c>
      <c r="E25" s="113">
        <f>IF(AND('1 - 4 Hr Raw Data'!S21="",'2 - 24 Hr Raw Data'!S21=""),'1 - 4 Hr Raw Data'!J21,"")</f>
        <v>0</v>
      </c>
      <c r="F25" s="60">
        <f>IF(AND('1 - 4 Hr Raw Data'!S21="",'2 - 24 Hr Raw Data'!S21=""),'1 - 4 Hr Raw Data'!K21,"")</f>
        <v>0</v>
      </c>
      <c r="G25" s="60">
        <f>IF(AND('1 - 4 Hr Raw Data'!S21="",'2 - 24 Hr Raw Data'!S21=""),'1 - 4 Hr Raw Data'!L21,"")</f>
        <v>0</v>
      </c>
      <c r="H25" s="60">
        <f>IF(AND('1 - 4 Hr Raw Data'!S21="",'2 - 24 Hr Raw Data'!S21=""),'1 - 4 Hr Raw Data'!M21,"")</f>
        <v>0</v>
      </c>
      <c r="I25" s="64">
        <f>IF(AND('1 - 4 Hr Raw Data'!S21="",'2 - 24 Hr Raw Data'!S21=""),'1 - 4 Hr Raw Data'!N21,"")</f>
        <v>0</v>
      </c>
      <c r="J25" s="65">
        <f>IF(AND('1 - 4 Hr Raw Data'!S21="",'2 - 24 Hr Raw Data'!S21=""),'1 - 4 Hr Raw Data'!O21,"")</f>
        <v>0</v>
      </c>
      <c r="K25" s="151" t="e">
        <f>IF(AND('1 - 4 Hr Raw Data'!S21="",'2 - 24 Hr Raw Data'!S21=""),(F25/(E25))*100,"")</f>
        <v>#DIV/0!</v>
      </c>
      <c r="L25" s="61" t="e">
        <f ca="1">IF(AND('1 - 4 Hr Raw Data'!S21="",'2 - 24 Hr Raw Data'!S21=""),K25/$K$11,"")</f>
        <v>#DIV/0!</v>
      </c>
      <c r="M25" s="61" t="e">
        <f>IF(AND('1 - 4 Hr Raw Data'!S21="",'2 - 24 Hr Raw Data'!S21=""),(G25/(E25))*100,"")</f>
        <v>#DIV/0!</v>
      </c>
      <c r="N25" s="61" t="e">
        <f ca="1">IF(AND('1 - 4 Hr Raw Data'!S21="",'2 - 24 Hr Raw Data'!S21=""),M25/$M$11,"")</f>
        <v>#DIV/0!</v>
      </c>
      <c r="O25" s="61" t="e">
        <f>IF(AND('1 - 4 Hr Raw Data'!S21="",'2 - 24 Hr Raw Data'!S21=""),(H25/(E25))*100,"")</f>
        <v>#DIV/0!</v>
      </c>
      <c r="P25" s="61" t="e">
        <f ca="1">IF(AND('1 - 4 Hr Raw Data'!S21="",'2 - 24 Hr Raw Data'!S21=""),O25/$O$11,"")</f>
        <v>#DIV/0!</v>
      </c>
      <c r="Q25" s="61" t="e">
        <f ca="1">IF(AND('1 - 4 Hr Raw Data'!S21="",'2 - 24 Hr Raw Data'!S21=""),I25/$I$11,"")</f>
        <v>#DIV/0!</v>
      </c>
      <c r="R25" s="61" t="e">
        <f ca="1">IF(AND('1 - 4 Hr Raw Data'!S21="",'2 - 24 Hr Raw Data'!S21=""),J25/$J$11,"")</f>
        <v>#DIV/0!</v>
      </c>
      <c r="S25" s="62" t="e">
        <f>IF(AND('1 - 4 Hr Raw Data'!S21="",'2 - 24 Hr Raw Data'!S21=""),(E25/D25)*($S$4/1.042)*2,"")</f>
        <v>#DIV/0!</v>
      </c>
      <c r="T25" s="63" t="e">
        <f>IF(AND('1 - 4 Hr Raw Data'!S21="",'2 - 24 Hr Raw Data'!S21=""),LOG(S25/S$6,2),"")</f>
        <v>#DIV/0!</v>
      </c>
      <c r="U25" s="64" t="e">
        <f ca="1">IF(AND('1 - 4 Hr Raw Data'!S21="",'2 - 24 Hr Raw Data'!S21=""),(S25/S$11)*100,"")</f>
        <v>#DIV/0!</v>
      </c>
      <c r="V25" s="64" t="e">
        <f ca="1">IF(AND('1 - 4 Hr Raw Data'!S21="",'2 - 24 Hr Raw Data'!S21=""),(S25-S$6)/(S$11-S$6)*100,"")</f>
        <v>#DIV/0!</v>
      </c>
      <c r="W25" s="65" t="e">
        <f ca="1">IF(AND('1 - 4 Hr Raw Data'!S21="",'2 - 24 Hr Raw Data'!S21=""),(T25/T$11)*100,"")</f>
        <v>#DIV/0!</v>
      </c>
      <c r="X25" s="195" t="str">
        <f>IF(AND('1 - 4 Hr Raw Data'!S21&lt;&gt;"",'2 - 24 Hr Raw Data'!S21=""),"4 Hour: "&amp;'1 - 4 Hr Raw Data'!S21,IF(AND('1 - 4 Hr Raw Data'!S21="",'2 - 24 Hr Raw Data'!S21&lt;&gt;""),"24 Hour: "&amp;'2 - 24 Hr Raw Data'!S21,IF(AND('1 - 4 Hr Raw Data'!S21="",'2 - 24 Hr Raw Data'!S21=""),"","4 Hour: "&amp;'1 - 4 Hr Raw Data'!S21&amp;"; 24 Hour: "&amp;'2 - 24 Hr Raw Data'!S21)))</f>
        <v/>
      </c>
      <c r="Y25" s="66" t="b">
        <f t="shared" si="0"/>
        <v>0</v>
      </c>
    </row>
    <row r="26" spans="1:25" s="66" customFormat="1" ht="14" x14ac:dyDescent="0.15">
      <c r="A26" s="223" t="str">
        <f>IF('1 - 4 Hr Raw Data'!Q22="","",'1 - 4 Hr Raw Data'!Q22)</f>
        <v/>
      </c>
      <c r="B26" s="180"/>
      <c r="C26" s="182" t="str">
        <f>IF(A26="","",'1 - 4 Hr Raw Data'!R22)</f>
        <v/>
      </c>
      <c r="D26" s="112">
        <f>IF(AND('1 - 4 Hr Raw Data'!S22="",'2 - 24 Hr Raw Data'!S22=""),'1 - 4 Hr Raw Data'!B22,"")</f>
        <v>0</v>
      </c>
      <c r="E26" s="113">
        <f>IF(AND('1 - 4 Hr Raw Data'!S22="",'2 - 24 Hr Raw Data'!S22=""),'1 - 4 Hr Raw Data'!J22,"")</f>
        <v>0</v>
      </c>
      <c r="F26" s="60">
        <f>IF(AND('1 - 4 Hr Raw Data'!S22="",'2 - 24 Hr Raw Data'!S22=""),'1 - 4 Hr Raw Data'!K22,"")</f>
        <v>0</v>
      </c>
      <c r="G26" s="60">
        <f>IF(AND('1 - 4 Hr Raw Data'!S22="",'2 - 24 Hr Raw Data'!S22=""),'1 - 4 Hr Raw Data'!L22,"")</f>
        <v>0</v>
      </c>
      <c r="H26" s="60">
        <f>IF(AND('1 - 4 Hr Raw Data'!S22="",'2 - 24 Hr Raw Data'!S22=""),'1 - 4 Hr Raw Data'!M22,"")</f>
        <v>0</v>
      </c>
      <c r="I26" s="64">
        <f>IF(AND('1 - 4 Hr Raw Data'!S22="",'2 - 24 Hr Raw Data'!S22=""),'1 - 4 Hr Raw Data'!N22,"")</f>
        <v>0</v>
      </c>
      <c r="J26" s="65">
        <f>IF(AND('1 - 4 Hr Raw Data'!S22="",'2 - 24 Hr Raw Data'!S22=""),'1 - 4 Hr Raw Data'!O22,"")</f>
        <v>0</v>
      </c>
      <c r="K26" s="151" t="e">
        <f>IF(AND('1 - 4 Hr Raw Data'!S22="",'2 - 24 Hr Raw Data'!S22=""),(F26/(E26))*100,"")</f>
        <v>#DIV/0!</v>
      </c>
      <c r="L26" s="61" t="e">
        <f ca="1">IF(AND('1 - 4 Hr Raw Data'!S22="",'2 - 24 Hr Raw Data'!S22=""),K26/$K$11,"")</f>
        <v>#DIV/0!</v>
      </c>
      <c r="M26" s="61" t="e">
        <f>IF(AND('1 - 4 Hr Raw Data'!S22="",'2 - 24 Hr Raw Data'!S22=""),(G26/(E26))*100,"")</f>
        <v>#DIV/0!</v>
      </c>
      <c r="N26" s="61" t="e">
        <f ca="1">IF(AND('1 - 4 Hr Raw Data'!S22="",'2 - 24 Hr Raw Data'!S22=""),M26/$M$11,"")</f>
        <v>#DIV/0!</v>
      </c>
      <c r="O26" s="61" t="e">
        <f>IF(AND('1 - 4 Hr Raw Data'!S22="",'2 - 24 Hr Raw Data'!S22=""),(H26/(E26))*100,"")</f>
        <v>#DIV/0!</v>
      </c>
      <c r="P26" s="61" t="e">
        <f ca="1">IF(AND('1 - 4 Hr Raw Data'!S22="",'2 - 24 Hr Raw Data'!S22=""),O26/$O$11,"")</f>
        <v>#DIV/0!</v>
      </c>
      <c r="Q26" s="61" t="e">
        <f ca="1">IF(AND('1 - 4 Hr Raw Data'!S22="",'2 - 24 Hr Raw Data'!S22=""),I26/$I$11,"")</f>
        <v>#DIV/0!</v>
      </c>
      <c r="R26" s="61" t="e">
        <f ca="1">IF(AND('1 - 4 Hr Raw Data'!S22="",'2 - 24 Hr Raw Data'!S22=""),J26/$J$11,"")</f>
        <v>#DIV/0!</v>
      </c>
      <c r="S26" s="62" t="e">
        <f>IF(AND('1 - 4 Hr Raw Data'!S22="",'2 - 24 Hr Raw Data'!S22=""),(E26/D26)*($S$4/1.042)*2,"")</f>
        <v>#DIV/0!</v>
      </c>
      <c r="T26" s="63" t="e">
        <f>IF(AND('1 - 4 Hr Raw Data'!S22="",'2 - 24 Hr Raw Data'!S22=""),LOG(S26/S$6,2),"")</f>
        <v>#DIV/0!</v>
      </c>
      <c r="U26" s="64" t="e">
        <f ca="1">IF(AND('1 - 4 Hr Raw Data'!S22="",'2 - 24 Hr Raw Data'!S22=""),(S26/S$11)*100,"")</f>
        <v>#DIV/0!</v>
      </c>
      <c r="V26" s="64" t="e">
        <f ca="1">IF(AND('1 - 4 Hr Raw Data'!S22="",'2 - 24 Hr Raw Data'!S22=""),(S26-S$6)/(S$11-S$6)*100,"")</f>
        <v>#DIV/0!</v>
      </c>
      <c r="W26" s="65" t="e">
        <f ca="1">IF(AND('1 - 4 Hr Raw Data'!S22="",'2 - 24 Hr Raw Data'!S22=""),(T26/T$11)*100,"")</f>
        <v>#DIV/0!</v>
      </c>
      <c r="X26" s="195" t="str">
        <f>IF(AND('1 - 4 Hr Raw Data'!S22&lt;&gt;"",'2 - 24 Hr Raw Data'!S22=""),"4 Hour: "&amp;'1 - 4 Hr Raw Data'!S22,IF(AND('1 - 4 Hr Raw Data'!S22="",'2 - 24 Hr Raw Data'!S22&lt;&gt;""),"24 Hour: "&amp;'2 - 24 Hr Raw Data'!S22,IF(AND('1 - 4 Hr Raw Data'!S22="",'2 - 24 Hr Raw Data'!S22=""),"","4 Hour: "&amp;'1 - 4 Hr Raw Data'!S22&amp;"; 24 Hour: "&amp;'2 - 24 Hr Raw Data'!S22)))</f>
        <v/>
      </c>
      <c r="Y26" s="66" t="b">
        <f t="shared" si="0"/>
        <v>0</v>
      </c>
    </row>
    <row r="27" spans="1:25" s="66" customFormat="1" ht="14" x14ac:dyDescent="0.15">
      <c r="A27" s="223" t="str">
        <f>IF('1 - 4 Hr Raw Data'!Q23="","",'1 - 4 Hr Raw Data'!Q23)</f>
        <v/>
      </c>
      <c r="B27" s="180"/>
      <c r="C27" s="182" t="str">
        <f>IF(A27="","",'1 - 4 Hr Raw Data'!R23)</f>
        <v/>
      </c>
      <c r="D27" s="112">
        <f>IF(AND('1 - 4 Hr Raw Data'!S23="",'2 - 24 Hr Raw Data'!S23=""),'1 - 4 Hr Raw Data'!B23,"")</f>
        <v>0</v>
      </c>
      <c r="E27" s="113">
        <f>IF(AND('1 - 4 Hr Raw Data'!S23="",'2 - 24 Hr Raw Data'!S23=""),'1 - 4 Hr Raw Data'!J23,"")</f>
        <v>0</v>
      </c>
      <c r="F27" s="60">
        <f>IF(AND('1 - 4 Hr Raw Data'!S23="",'2 - 24 Hr Raw Data'!S23=""),'1 - 4 Hr Raw Data'!K23,"")</f>
        <v>0</v>
      </c>
      <c r="G27" s="60">
        <f>IF(AND('1 - 4 Hr Raw Data'!S23="",'2 - 24 Hr Raw Data'!S23=""),'1 - 4 Hr Raw Data'!L23,"")</f>
        <v>0</v>
      </c>
      <c r="H27" s="60">
        <f>IF(AND('1 - 4 Hr Raw Data'!S23="",'2 - 24 Hr Raw Data'!S23=""),'1 - 4 Hr Raw Data'!M23,"")</f>
        <v>0</v>
      </c>
      <c r="I27" s="64">
        <f>IF(AND('1 - 4 Hr Raw Data'!S23="",'2 - 24 Hr Raw Data'!S23=""),'1 - 4 Hr Raw Data'!N23,"")</f>
        <v>0</v>
      </c>
      <c r="J27" s="65">
        <f>IF(AND('1 - 4 Hr Raw Data'!S23="",'2 - 24 Hr Raw Data'!S23=""),'1 - 4 Hr Raw Data'!O23,"")</f>
        <v>0</v>
      </c>
      <c r="K27" s="151" t="e">
        <f>IF(AND('1 - 4 Hr Raw Data'!S23="",'2 - 24 Hr Raw Data'!S23=""),(F27/(E27))*100,"")</f>
        <v>#DIV/0!</v>
      </c>
      <c r="L27" s="61" t="e">
        <f ca="1">IF(AND('1 - 4 Hr Raw Data'!S23="",'2 - 24 Hr Raw Data'!S23=""),K27/$K$11,"")</f>
        <v>#DIV/0!</v>
      </c>
      <c r="M27" s="61" t="e">
        <f>IF(AND('1 - 4 Hr Raw Data'!S23="",'2 - 24 Hr Raw Data'!S23=""),(G27/(E27))*100,"")</f>
        <v>#DIV/0!</v>
      </c>
      <c r="N27" s="61" t="e">
        <f ca="1">IF(AND('1 - 4 Hr Raw Data'!S23="",'2 - 24 Hr Raw Data'!S23=""),M27/$M$11,"")</f>
        <v>#DIV/0!</v>
      </c>
      <c r="O27" s="61" t="e">
        <f>IF(AND('1 - 4 Hr Raw Data'!S23="",'2 - 24 Hr Raw Data'!S23=""),(H27/(E27))*100,"")</f>
        <v>#DIV/0!</v>
      </c>
      <c r="P27" s="61" t="e">
        <f ca="1">IF(AND('1 - 4 Hr Raw Data'!S23="",'2 - 24 Hr Raw Data'!S23=""),O27/$O$11,"")</f>
        <v>#DIV/0!</v>
      </c>
      <c r="Q27" s="61" t="e">
        <f ca="1">IF(AND('1 - 4 Hr Raw Data'!S23="",'2 - 24 Hr Raw Data'!S23=""),I27/$I$11,"")</f>
        <v>#DIV/0!</v>
      </c>
      <c r="R27" s="61" t="e">
        <f ca="1">IF(AND('1 - 4 Hr Raw Data'!S23="",'2 - 24 Hr Raw Data'!S23=""),J27/$J$11,"")</f>
        <v>#DIV/0!</v>
      </c>
      <c r="S27" s="62" t="e">
        <f>IF(AND('1 - 4 Hr Raw Data'!S23="",'2 - 24 Hr Raw Data'!S23=""),(E27/D27)*($S$4/1.042)*2,"")</f>
        <v>#DIV/0!</v>
      </c>
      <c r="T27" s="63" t="e">
        <f>IF(AND('1 - 4 Hr Raw Data'!S23="",'2 - 24 Hr Raw Data'!S23=""),LOG(S27/S$6,2),"")</f>
        <v>#DIV/0!</v>
      </c>
      <c r="U27" s="64" t="e">
        <f ca="1">IF(AND('1 - 4 Hr Raw Data'!S23="",'2 - 24 Hr Raw Data'!S23=""),(S27/S$11)*100,"")</f>
        <v>#DIV/0!</v>
      </c>
      <c r="V27" s="64" t="e">
        <f ca="1">IF(AND('1 - 4 Hr Raw Data'!S23="",'2 - 24 Hr Raw Data'!S23=""),(S27-S$6)/(S$11-S$6)*100,"")</f>
        <v>#DIV/0!</v>
      </c>
      <c r="W27" s="65" t="e">
        <f ca="1">IF(AND('1 - 4 Hr Raw Data'!S23="",'2 - 24 Hr Raw Data'!S23=""),(T27/T$11)*100,"")</f>
        <v>#DIV/0!</v>
      </c>
      <c r="X27" s="195" t="str">
        <f>IF(AND('1 - 4 Hr Raw Data'!S23&lt;&gt;"",'2 - 24 Hr Raw Data'!S23=""),"4 Hour: "&amp;'1 - 4 Hr Raw Data'!S23,IF(AND('1 - 4 Hr Raw Data'!S23="",'2 - 24 Hr Raw Data'!S23&lt;&gt;""),"24 Hour: "&amp;'2 - 24 Hr Raw Data'!S23,IF(AND('1 - 4 Hr Raw Data'!S23="",'2 - 24 Hr Raw Data'!S23=""),"","4 Hour: "&amp;'1 - 4 Hr Raw Data'!S23&amp;"; 24 Hour: "&amp;'2 - 24 Hr Raw Data'!S23)))</f>
        <v/>
      </c>
      <c r="Y27" s="66" t="b">
        <f t="shared" si="0"/>
        <v>0</v>
      </c>
    </row>
    <row r="28" spans="1:25" s="66" customFormat="1" ht="13" customHeight="1" x14ac:dyDescent="0.15">
      <c r="A28" s="223" t="str">
        <f>IF('1 - 4 Hr Raw Data'!Q24="","",'1 - 4 Hr Raw Data'!Q24)</f>
        <v/>
      </c>
      <c r="B28" s="180"/>
      <c r="C28" s="182" t="str">
        <f>IF(A28="","",'1 - 4 Hr Raw Data'!R24)</f>
        <v/>
      </c>
      <c r="D28" s="112">
        <f>IF(AND('1 - 4 Hr Raw Data'!S24="",'2 - 24 Hr Raw Data'!S24=""),'1 - 4 Hr Raw Data'!B24,"")</f>
        <v>0</v>
      </c>
      <c r="E28" s="113">
        <f>IF(AND('1 - 4 Hr Raw Data'!S24="",'2 - 24 Hr Raw Data'!S24=""),'1 - 4 Hr Raw Data'!J24,"")</f>
        <v>0</v>
      </c>
      <c r="F28" s="60">
        <f>IF(AND('1 - 4 Hr Raw Data'!S24="",'2 - 24 Hr Raw Data'!S24=""),'1 - 4 Hr Raw Data'!K24,"")</f>
        <v>0</v>
      </c>
      <c r="G28" s="60">
        <f>IF(AND('1 - 4 Hr Raw Data'!S24="",'2 - 24 Hr Raw Data'!S24=""),'1 - 4 Hr Raw Data'!L24,"")</f>
        <v>0</v>
      </c>
      <c r="H28" s="60">
        <f>IF(AND('1 - 4 Hr Raw Data'!S24="",'2 - 24 Hr Raw Data'!S24=""),'1 - 4 Hr Raw Data'!M24,"")</f>
        <v>0</v>
      </c>
      <c r="I28" s="64">
        <f>IF(AND('1 - 4 Hr Raw Data'!S24="",'2 - 24 Hr Raw Data'!S24=""),'1 - 4 Hr Raw Data'!N24,"")</f>
        <v>0</v>
      </c>
      <c r="J28" s="65">
        <f>IF(AND('1 - 4 Hr Raw Data'!S24="",'2 - 24 Hr Raw Data'!S24=""),'1 - 4 Hr Raw Data'!O24,"")</f>
        <v>0</v>
      </c>
      <c r="K28" s="151" t="e">
        <f>IF(AND('1 - 4 Hr Raw Data'!S24="",'2 - 24 Hr Raw Data'!S24=""),(F28/(E28))*100,"")</f>
        <v>#DIV/0!</v>
      </c>
      <c r="L28" s="61" t="e">
        <f ca="1">IF(AND('1 - 4 Hr Raw Data'!S24="",'2 - 24 Hr Raw Data'!S24=""),K28/$K$11,"")</f>
        <v>#DIV/0!</v>
      </c>
      <c r="M28" s="61" t="e">
        <f>IF(AND('1 - 4 Hr Raw Data'!S24="",'2 - 24 Hr Raw Data'!S24=""),(G28/(E28))*100,"")</f>
        <v>#DIV/0!</v>
      </c>
      <c r="N28" s="61" t="e">
        <f ca="1">IF(AND('1 - 4 Hr Raw Data'!S24="",'2 - 24 Hr Raw Data'!S24=""),M28/$M$11,"")</f>
        <v>#DIV/0!</v>
      </c>
      <c r="O28" s="61" t="e">
        <f>IF(AND('1 - 4 Hr Raw Data'!S24="",'2 - 24 Hr Raw Data'!S24=""),(H28/(E28))*100,"")</f>
        <v>#DIV/0!</v>
      </c>
      <c r="P28" s="61" t="e">
        <f ca="1">IF(AND('1 - 4 Hr Raw Data'!S24="",'2 - 24 Hr Raw Data'!S24=""),O28/$O$11,"")</f>
        <v>#DIV/0!</v>
      </c>
      <c r="Q28" s="61" t="e">
        <f ca="1">IF(AND('1 - 4 Hr Raw Data'!S24="",'2 - 24 Hr Raw Data'!S24=""),I28/$I$11,"")</f>
        <v>#DIV/0!</v>
      </c>
      <c r="R28" s="61" t="e">
        <f ca="1">IF(AND('1 - 4 Hr Raw Data'!S24="",'2 - 24 Hr Raw Data'!S24=""),J28/$J$11,"")</f>
        <v>#DIV/0!</v>
      </c>
      <c r="S28" s="62" t="e">
        <f>IF(AND('1 - 4 Hr Raw Data'!S24="",'2 - 24 Hr Raw Data'!S24=""),(E28/D28)*($S$4/1.042)*2,"")</f>
        <v>#DIV/0!</v>
      </c>
      <c r="T28" s="63" t="e">
        <f>IF(AND('1 - 4 Hr Raw Data'!S24="",'2 - 24 Hr Raw Data'!S24=""),LOG(S28/S$6,2),"")</f>
        <v>#DIV/0!</v>
      </c>
      <c r="U28" s="64" t="e">
        <f ca="1">IF(AND('1 - 4 Hr Raw Data'!S24="",'2 - 24 Hr Raw Data'!S24=""),(S28/S$11)*100,"")</f>
        <v>#DIV/0!</v>
      </c>
      <c r="V28" s="64" t="e">
        <f ca="1">IF(AND('1 - 4 Hr Raw Data'!S24="",'2 - 24 Hr Raw Data'!S24=""),(S28-S$6)/(S$11-S$6)*100,"")</f>
        <v>#DIV/0!</v>
      </c>
      <c r="W28" s="65" t="e">
        <f ca="1">IF(AND('1 - 4 Hr Raw Data'!S24="",'2 - 24 Hr Raw Data'!S24=""),(T28/T$11)*100,"")</f>
        <v>#DIV/0!</v>
      </c>
      <c r="X28" s="195" t="str">
        <f>IF(AND('1 - 4 Hr Raw Data'!S24&lt;&gt;"",'2 - 24 Hr Raw Data'!S24=""),"4 Hour: "&amp;'1 - 4 Hr Raw Data'!S24,IF(AND('1 - 4 Hr Raw Data'!S24="",'2 - 24 Hr Raw Data'!S24&lt;&gt;""),"24 Hour: "&amp;'2 - 24 Hr Raw Data'!S24,IF(AND('1 - 4 Hr Raw Data'!S24="",'2 - 24 Hr Raw Data'!S24=""),"","4 Hour: "&amp;'1 - 4 Hr Raw Data'!S24&amp;"; 24 Hour: "&amp;'2 - 24 Hr Raw Data'!S24)))</f>
        <v/>
      </c>
      <c r="Y28" s="66" t="b">
        <f t="shared" si="0"/>
        <v>0</v>
      </c>
    </row>
    <row r="29" spans="1:25" s="66" customFormat="1" ht="14" x14ac:dyDescent="0.15">
      <c r="A29" s="223" t="str">
        <f>IF('1 - 4 Hr Raw Data'!Q25="","",'1 - 4 Hr Raw Data'!Q25)</f>
        <v/>
      </c>
      <c r="B29" s="180"/>
      <c r="C29" s="182" t="str">
        <f>IF(A29="","",'1 - 4 Hr Raw Data'!R25)</f>
        <v/>
      </c>
      <c r="D29" s="112">
        <f>IF(AND('1 - 4 Hr Raw Data'!S25="",'2 - 24 Hr Raw Data'!S25=""),'1 - 4 Hr Raw Data'!B25,"")</f>
        <v>0</v>
      </c>
      <c r="E29" s="113">
        <f>IF(AND('1 - 4 Hr Raw Data'!S25="",'2 - 24 Hr Raw Data'!S25=""),'1 - 4 Hr Raw Data'!J25,"")</f>
        <v>0</v>
      </c>
      <c r="F29" s="60">
        <f>IF(AND('1 - 4 Hr Raw Data'!S25="",'2 - 24 Hr Raw Data'!S25=""),'1 - 4 Hr Raw Data'!K25,"")</f>
        <v>0</v>
      </c>
      <c r="G29" s="60">
        <f>IF(AND('1 - 4 Hr Raw Data'!S25="",'2 - 24 Hr Raw Data'!S25=""),'1 - 4 Hr Raw Data'!L25,"")</f>
        <v>0</v>
      </c>
      <c r="H29" s="60">
        <f>IF(AND('1 - 4 Hr Raw Data'!S25="",'2 - 24 Hr Raw Data'!S25=""),'1 - 4 Hr Raw Data'!M25,"")</f>
        <v>0</v>
      </c>
      <c r="I29" s="64">
        <f>IF(AND('1 - 4 Hr Raw Data'!S25="",'2 - 24 Hr Raw Data'!S25=""),'1 - 4 Hr Raw Data'!N25,"")</f>
        <v>0</v>
      </c>
      <c r="J29" s="65">
        <f>IF(AND('1 - 4 Hr Raw Data'!S25="",'2 - 24 Hr Raw Data'!S25=""),'1 - 4 Hr Raw Data'!O25,"")</f>
        <v>0</v>
      </c>
      <c r="K29" s="151" t="e">
        <f>IF(AND('1 - 4 Hr Raw Data'!S25="",'2 - 24 Hr Raw Data'!S25=""),(F29/(E29))*100,"")</f>
        <v>#DIV/0!</v>
      </c>
      <c r="L29" s="61" t="e">
        <f ca="1">IF(AND('1 - 4 Hr Raw Data'!S25="",'2 - 24 Hr Raw Data'!S25=""),K29/$K$11,"")</f>
        <v>#DIV/0!</v>
      </c>
      <c r="M29" s="61" t="e">
        <f>IF(AND('1 - 4 Hr Raw Data'!S25="",'2 - 24 Hr Raw Data'!S25=""),(G29/(E29))*100,"")</f>
        <v>#DIV/0!</v>
      </c>
      <c r="N29" s="61" t="e">
        <f ca="1">IF(AND('1 - 4 Hr Raw Data'!S25="",'2 - 24 Hr Raw Data'!S25=""),M29/$M$11,"")</f>
        <v>#DIV/0!</v>
      </c>
      <c r="O29" s="61" t="e">
        <f>IF(AND('1 - 4 Hr Raw Data'!S25="",'2 - 24 Hr Raw Data'!S25=""),(H29/(E29))*100,"")</f>
        <v>#DIV/0!</v>
      </c>
      <c r="P29" s="61" t="e">
        <f ca="1">IF(AND('1 - 4 Hr Raw Data'!S25="",'2 - 24 Hr Raw Data'!S25=""),O29/$O$11,"")</f>
        <v>#DIV/0!</v>
      </c>
      <c r="Q29" s="61" t="e">
        <f ca="1">IF(AND('1 - 4 Hr Raw Data'!S25="",'2 - 24 Hr Raw Data'!S25=""),I29/$I$11,"")</f>
        <v>#DIV/0!</v>
      </c>
      <c r="R29" s="61" t="e">
        <f ca="1">IF(AND('1 - 4 Hr Raw Data'!S25="",'2 - 24 Hr Raw Data'!S25=""),J29/$J$11,"")</f>
        <v>#DIV/0!</v>
      </c>
      <c r="S29" s="62" t="e">
        <f>IF(AND('1 - 4 Hr Raw Data'!S25="",'2 - 24 Hr Raw Data'!S25=""),(E29/D29)*($S$4/1.042)*2,"")</f>
        <v>#DIV/0!</v>
      </c>
      <c r="T29" s="63" t="e">
        <f>IF(AND('1 - 4 Hr Raw Data'!S25="",'2 - 24 Hr Raw Data'!S25=""),LOG(S29/S$6,2),"")</f>
        <v>#DIV/0!</v>
      </c>
      <c r="U29" s="64" t="e">
        <f ca="1">IF(AND('1 - 4 Hr Raw Data'!S25="",'2 - 24 Hr Raw Data'!S25=""),(S29/S$11)*100,"")</f>
        <v>#DIV/0!</v>
      </c>
      <c r="V29" s="64" t="e">
        <f ca="1">IF(AND('1 - 4 Hr Raw Data'!S25="",'2 - 24 Hr Raw Data'!S25=""),(S29-S$6)/(S$11-S$6)*100,"")</f>
        <v>#DIV/0!</v>
      </c>
      <c r="W29" s="65" t="e">
        <f ca="1">IF(AND('1 - 4 Hr Raw Data'!S25="",'2 - 24 Hr Raw Data'!S25=""),(T29/T$11)*100,"")</f>
        <v>#DIV/0!</v>
      </c>
      <c r="X29" s="195" t="str">
        <f>IF(AND('1 - 4 Hr Raw Data'!S25&lt;&gt;"",'2 - 24 Hr Raw Data'!S25=""),"4 Hour: "&amp;'1 - 4 Hr Raw Data'!S25,IF(AND('1 - 4 Hr Raw Data'!S25="",'2 - 24 Hr Raw Data'!S25&lt;&gt;""),"24 Hour: "&amp;'2 - 24 Hr Raw Data'!S25,IF(AND('1 - 4 Hr Raw Data'!S25="",'2 - 24 Hr Raw Data'!S25=""),"","4 Hour: "&amp;'1 - 4 Hr Raw Data'!S25&amp;"; 24 Hour: "&amp;'2 - 24 Hr Raw Data'!S25)))</f>
        <v/>
      </c>
      <c r="Y29" s="66" t="b">
        <f t="shared" si="0"/>
        <v>0</v>
      </c>
    </row>
    <row r="30" spans="1:25" s="66" customFormat="1" ht="14" x14ac:dyDescent="0.15">
      <c r="A30" s="223" t="str">
        <f>IF('1 - 4 Hr Raw Data'!Q26="","",'1 - 4 Hr Raw Data'!Q26)</f>
        <v/>
      </c>
      <c r="B30" s="180"/>
      <c r="C30" s="182" t="str">
        <f>IF(A30="","",'1 - 4 Hr Raw Data'!R26)</f>
        <v/>
      </c>
      <c r="D30" s="112">
        <f>IF(AND('1 - 4 Hr Raw Data'!S26="",'2 - 24 Hr Raw Data'!S26=""),'1 - 4 Hr Raw Data'!B26,"")</f>
        <v>0</v>
      </c>
      <c r="E30" s="113">
        <f>IF(AND('1 - 4 Hr Raw Data'!S26="",'2 - 24 Hr Raw Data'!S26=""),'1 - 4 Hr Raw Data'!J26,"")</f>
        <v>0</v>
      </c>
      <c r="F30" s="60">
        <f>IF(AND('1 - 4 Hr Raw Data'!S26="",'2 - 24 Hr Raw Data'!S26=""),'1 - 4 Hr Raw Data'!K26,"")</f>
        <v>0</v>
      </c>
      <c r="G30" s="60">
        <f>IF(AND('1 - 4 Hr Raw Data'!S26="",'2 - 24 Hr Raw Data'!S26=""),'1 - 4 Hr Raw Data'!L26,"")</f>
        <v>0</v>
      </c>
      <c r="H30" s="60">
        <f>IF(AND('1 - 4 Hr Raw Data'!S26="",'2 - 24 Hr Raw Data'!S26=""),'1 - 4 Hr Raw Data'!M26,"")</f>
        <v>0</v>
      </c>
      <c r="I30" s="64">
        <f>IF(AND('1 - 4 Hr Raw Data'!S26="",'2 - 24 Hr Raw Data'!S26=""),'1 - 4 Hr Raw Data'!N26,"")</f>
        <v>0</v>
      </c>
      <c r="J30" s="65">
        <f>IF(AND('1 - 4 Hr Raw Data'!S26="",'2 - 24 Hr Raw Data'!S26=""),'1 - 4 Hr Raw Data'!O26,"")</f>
        <v>0</v>
      </c>
      <c r="K30" s="151" t="e">
        <f>IF(AND('1 - 4 Hr Raw Data'!S26="",'2 - 24 Hr Raw Data'!S26=""),(F30/(E30))*100,"")</f>
        <v>#DIV/0!</v>
      </c>
      <c r="L30" s="61" t="e">
        <f ca="1">IF(AND('1 - 4 Hr Raw Data'!S26="",'2 - 24 Hr Raw Data'!S26=""),K30/$K$11,"")</f>
        <v>#DIV/0!</v>
      </c>
      <c r="M30" s="61" t="e">
        <f>IF(AND('1 - 4 Hr Raw Data'!S26="",'2 - 24 Hr Raw Data'!S26=""),(G30/(E30))*100,"")</f>
        <v>#DIV/0!</v>
      </c>
      <c r="N30" s="61" t="e">
        <f ca="1">IF(AND('1 - 4 Hr Raw Data'!S26="",'2 - 24 Hr Raw Data'!S26=""),M30/$M$11,"")</f>
        <v>#DIV/0!</v>
      </c>
      <c r="O30" s="61" t="e">
        <f>IF(AND('1 - 4 Hr Raw Data'!S26="",'2 - 24 Hr Raw Data'!S26=""),(H30/(E30))*100,"")</f>
        <v>#DIV/0!</v>
      </c>
      <c r="P30" s="61" t="e">
        <f ca="1">IF(AND('1 - 4 Hr Raw Data'!S26="",'2 - 24 Hr Raw Data'!S26=""),O30/$O$11,"")</f>
        <v>#DIV/0!</v>
      </c>
      <c r="Q30" s="61" t="e">
        <f ca="1">IF(AND('1 - 4 Hr Raw Data'!S26="",'2 - 24 Hr Raw Data'!S26=""),I30/$I$11,"")</f>
        <v>#DIV/0!</v>
      </c>
      <c r="R30" s="61" t="e">
        <f ca="1">IF(AND('1 - 4 Hr Raw Data'!S26="",'2 - 24 Hr Raw Data'!S26=""),J30/$J$11,"")</f>
        <v>#DIV/0!</v>
      </c>
      <c r="S30" s="62" t="e">
        <f>IF(AND('1 - 4 Hr Raw Data'!S26="",'2 - 24 Hr Raw Data'!S26=""),(E30/D30)*($S$4/1.042)*2,"")</f>
        <v>#DIV/0!</v>
      </c>
      <c r="T30" s="63" t="e">
        <f>IF(AND('1 - 4 Hr Raw Data'!S26="",'2 - 24 Hr Raw Data'!S26=""),LOG(S30/S$6,2),"")</f>
        <v>#DIV/0!</v>
      </c>
      <c r="U30" s="64" t="e">
        <f ca="1">IF(AND('1 - 4 Hr Raw Data'!S26="",'2 - 24 Hr Raw Data'!S26=""),(S30/S$11)*100,"")</f>
        <v>#DIV/0!</v>
      </c>
      <c r="V30" s="64" t="e">
        <f ca="1">IF(AND('1 - 4 Hr Raw Data'!S26="",'2 - 24 Hr Raw Data'!S26=""),(S30-S$6)/(S$11-S$6)*100,"")</f>
        <v>#DIV/0!</v>
      </c>
      <c r="W30" s="65" t="e">
        <f ca="1">IF(AND('1 - 4 Hr Raw Data'!S26="",'2 - 24 Hr Raw Data'!S26=""),(T30/T$11)*100,"")</f>
        <v>#DIV/0!</v>
      </c>
      <c r="X30" s="195" t="str">
        <f>IF(AND('1 - 4 Hr Raw Data'!S26&lt;&gt;"",'2 - 24 Hr Raw Data'!S26=""),"4 Hour: "&amp;'1 - 4 Hr Raw Data'!S26,IF(AND('1 - 4 Hr Raw Data'!S26="",'2 - 24 Hr Raw Data'!S26&lt;&gt;""),"24 Hour: "&amp;'2 - 24 Hr Raw Data'!S26,IF(AND('1 - 4 Hr Raw Data'!S26="",'2 - 24 Hr Raw Data'!S26=""),"","4 Hour: "&amp;'1 - 4 Hr Raw Data'!S26&amp;"; 24 Hour: "&amp;'2 - 24 Hr Raw Data'!S26)))</f>
        <v/>
      </c>
      <c r="Y30" s="66" t="b">
        <f t="shared" si="0"/>
        <v>0</v>
      </c>
    </row>
    <row r="31" spans="1:25" s="66" customFormat="1" ht="14" x14ac:dyDescent="0.15">
      <c r="A31" s="223" t="str">
        <f>IF('1 - 4 Hr Raw Data'!Q27="","",'1 - 4 Hr Raw Data'!Q27)</f>
        <v/>
      </c>
      <c r="B31" s="180"/>
      <c r="C31" s="182" t="str">
        <f>IF(A31="","",'1 - 4 Hr Raw Data'!R27)</f>
        <v/>
      </c>
      <c r="D31" s="112">
        <f>IF(AND('1 - 4 Hr Raw Data'!S27="",'2 - 24 Hr Raw Data'!S27=""),'1 - 4 Hr Raw Data'!B27,"")</f>
        <v>0</v>
      </c>
      <c r="E31" s="113">
        <f>IF(AND('1 - 4 Hr Raw Data'!S27="",'2 - 24 Hr Raw Data'!S27=""),'1 - 4 Hr Raw Data'!J27,"")</f>
        <v>0</v>
      </c>
      <c r="F31" s="60">
        <f>IF(AND('1 - 4 Hr Raw Data'!S27="",'2 - 24 Hr Raw Data'!S27=""),'1 - 4 Hr Raw Data'!K27,"")</f>
        <v>0</v>
      </c>
      <c r="G31" s="60">
        <f>IF(AND('1 - 4 Hr Raw Data'!S27="",'2 - 24 Hr Raw Data'!S27=""),'1 - 4 Hr Raw Data'!L27,"")</f>
        <v>0</v>
      </c>
      <c r="H31" s="60">
        <f>IF(AND('1 - 4 Hr Raw Data'!S27="",'2 - 24 Hr Raw Data'!S27=""),'1 - 4 Hr Raw Data'!M27,"")</f>
        <v>0</v>
      </c>
      <c r="I31" s="64">
        <f>IF(AND('1 - 4 Hr Raw Data'!S27="",'2 - 24 Hr Raw Data'!S27=""),'1 - 4 Hr Raw Data'!N27,"")</f>
        <v>0</v>
      </c>
      <c r="J31" s="65">
        <f>IF(AND('1 - 4 Hr Raw Data'!S27="",'2 - 24 Hr Raw Data'!S27=""),'1 - 4 Hr Raw Data'!O27,"")</f>
        <v>0</v>
      </c>
      <c r="K31" s="151" t="e">
        <f>IF(AND('1 - 4 Hr Raw Data'!S27="",'2 - 24 Hr Raw Data'!S27=""),(F31/(E31))*100,"")</f>
        <v>#DIV/0!</v>
      </c>
      <c r="L31" s="61" t="e">
        <f ca="1">IF(AND('1 - 4 Hr Raw Data'!S27="",'2 - 24 Hr Raw Data'!S27=""),K31/$K$11,"")</f>
        <v>#DIV/0!</v>
      </c>
      <c r="M31" s="61" t="e">
        <f>IF(AND('1 - 4 Hr Raw Data'!S27="",'2 - 24 Hr Raw Data'!S27=""),(G31/(E31))*100,"")</f>
        <v>#DIV/0!</v>
      </c>
      <c r="N31" s="61" t="e">
        <f ca="1">IF(AND('1 - 4 Hr Raw Data'!S27="",'2 - 24 Hr Raw Data'!S27=""),M31/$M$11,"")</f>
        <v>#DIV/0!</v>
      </c>
      <c r="O31" s="61" t="e">
        <f>IF(AND('1 - 4 Hr Raw Data'!S27="",'2 - 24 Hr Raw Data'!S27=""),(H31/(E31))*100,"")</f>
        <v>#DIV/0!</v>
      </c>
      <c r="P31" s="61" t="e">
        <f ca="1">IF(AND('1 - 4 Hr Raw Data'!S27="",'2 - 24 Hr Raw Data'!S27=""),O31/$O$11,"")</f>
        <v>#DIV/0!</v>
      </c>
      <c r="Q31" s="61" t="e">
        <f ca="1">IF(AND('1 - 4 Hr Raw Data'!S27="",'2 - 24 Hr Raw Data'!S27=""),I31/$I$11,"")</f>
        <v>#DIV/0!</v>
      </c>
      <c r="R31" s="61" t="e">
        <f ca="1">IF(AND('1 - 4 Hr Raw Data'!S27="",'2 - 24 Hr Raw Data'!S27=""),J31/$J$11,"")</f>
        <v>#DIV/0!</v>
      </c>
      <c r="S31" s="62" t="e">
        <f>IF(AND('1 - 4 Hr Raw Data'!S27="",'2 - 24 Hr Raw Data'!S27=""),(E31/D31)*($S$4/1.042)*2,"")</f>
        <v>#DIV/0!</v>
      </c>
      <c r="T31" s="63" t="e">
        <f>IF(AND('1 - 4 Hr Raw Data'!S27="",'2 - 24 Hr Raw Data'!S27=""),LOG(S31/S$6,2),"")</f>
        <v>#DIV/0!</v>
      </c>
      <c r="U31" s="64" t="e">
        <f ca="1">IF(AND('1 - 4 Hr Raw Data'!S27="",'2 - 24 Hr Raw Data'!S27=""),(S31/S$11)*100,"")</f>
        <v>#DIV/0!</v>
      </c>
      <c r="V31" s="64" t="e">
        <f ca="1">IF(AND('1 - 4 Hr Raw Data'!S27="",'2 - 24 Hr Raw Data'!S27=""),(S31-S$6)/(S$11-S$6)*100,"")</f>
        <v>#DIV/0!</v>
      </c>
      <c r="W31" s="65" t="e">
        <f ca="1">IF(AND('1 - 4 Hr Raw Data'!S27="",'2 - 24 Hr Raw Data'!S27=""),(T31/T$11)*100,"")</f>
        <v>#DIV/0!</v>
      </c>
      <c r="X31" s="195" t="str">
        <f>IF(AND('1 - 4 Hr Raw Data'!S27&lt;&gt;"",'2 - 24 Hr Raw Data'!S27=""),"4 Hour: "&amp;'1 - 4 Hr Raw Data'!S27,IF(AND('1 - 4 Hr Raw Data'!S27="",'2 - 24 Hr Raw Data'!S27&lt;&gt;""),"24 Hour: "&amp;'2 - 24 Hr Raw Data'!S27,IF(AND('1 - 4 Hr Raw Data'!S27="",'2 - 24 Hr Raw Data'!S27=""),"","4 Hour: "&amp;'1 - 4 Hr Raw Data'!S27&amp;"; 24 Hour: "&amp;'2 - 24 Hr Raw Data'!S27)))</f>
        <v/>
      </c>
      <c r="Y31" s="66" t="b">
        <f t="shared" si="0"/>
        <v>0</v>
      </c>
    </row>
    <row r="32" spans="1:25" s="66" customFormat="1" ht="14" x14ac:dyDescent="0.15">
      <c r="A32" s="223" t="str">
        <f>IF('1 - 4 Hr Raw Data'!Q28="","",'1 - 4 Hr Raw Data'!Q28)</f>
        <v/>
      </c>
      <c r="B32" s="180"/>
      <c r="C32" s="182" t="str">
        <f>IF(A32="","",'1 - 4 Hr Raw Data'!R28)</f>
        <v/>
      </c>
      <c r="D32" s="112">
        <f>IF(AND('1 - 4 Hr Raw Data'!S28="",'2 - 24 Hr Raw Data'!S28=""),'1 - 4 Hr Raw Data'!B28,"")</f>
        <v>0</v>
      </c>
      <c r="E32" s="113">
        <f>IF(AND('1 - 4 Hr Raw Data'!S28="",'2 - 24 Hr Raw Data'!S28=""),'1 - 4 Hr Raw Data'!J28,"")</f>
        <v>0</v>
      </c>
      <c r="F32" s="60">
        <f>IF(AND('1 - 4 Hr Raw Data'!S28="",'2 - 24 Hr Raw Data'!S28=""),'1 - 4 Hr Raw Data'!K28,"")</f>
        <v>0</v>
      </c>
      <c r="G32" s="60">
        <f>IF(AND('1 - 4 Hr Raw Data'!S28="",'2 - 24 Hr Raw Data'!S28=""),'1 - 4 Hr Raw Data'!L28,"")</f>
        <v>0</v>
      </c>
      <c r="H32" s="60">
        <f>IF(AND('1 - 4 Hr Raw Data'!S28="",'2 - 24 Hr Raw Data'!S28=""),'1 - 4 Hr Raw Data'!M28,"")</f>
        <v>0</v>
      </c>
      <c r="I32" s="64">
        <f>IF(AND('1 - 4 Hr Raw Data'!S28="",'2 - 24 Hr Raw Data'!S28=""),'1 - 4 Hr Raw Data'!N28,"")</f>
        <v>0</v>
      </c>
      <c r="J32" s="65">
        <f>IF(AND('1 - 4 Hr Raw Data'!S28="",'2 - 24 Hr Raw Data'!S28=""),'1 - 4 Hr Raw Data'!O28,"")</f>
        <v>0</v>
      </c>
      <c r="K32" s="151" t="e">
        <f>IF(AND('1 - 4 Hr Raw Data'!S28="",'2 - 24 Hr Raw Data'!S28=""),(F32/(E32))*100,"")</f>
        <v>#DIV/0!</v>
      </c>
      <c r="L32" s="61" t="e">
        <f ca="1">IF(AND('1 - 4 Hr Raw Data'!S28="",'2 - 24 Hr Raw Data'!S28=""),K32/$K$11,"")</f>
        <v>#DIV/0!</v>
      </c>
      <c r="M32" s="61" t="e">
        <f>IF(AND('1 - 4 Hr Raw Data'!S28="",'2 - 24 Hr Raw Data'!S28=""),(G32/(E32))*100,"")</f>
        <v>#DIV/0!</v>
      </c>
      <c r="N32" s="61" t="e">
        <f ca="1">IF(AND('1 - 4 Hr Raw Data'!S28="",'2 - 24 Hr Raw Data'!S28=""),M32/$M$11,"")</f>
        <v>#DIV/0!</v>
      </c>
      <c r="O32" s="61" t="e">
        <f>IF(AND('1 - 4 Hr Raw Data'!S28="",'2 - 24 Hr Raw Data'!S28=""),(H32/(E32))*100,"")</f>
        <v>#DIV/0!</v>
      </c>
      <c r="P32" s="61" t="e">
        <f ca="1">IF(AND('1 - 4 Hr Raw Data'!S28="",'2 - 24 Hr Raw Data'!S28=""),O32/$O$11,"")</f>
        <v>#DIV/0!</v>
      </c>
      <c r="Q32" s="61" t="e">
        <f ca="1">IF(AND('1 - 4 Hr Raw Data'!S28="",'2 - 24 Hr Raw Data'!S28=""),I32/$I$11,"")</f>
        <v>#DIV/0!</v>
      </c>
      <c r="R32" s="61" t="e">
        <f ca="1">IF(AND('1 - 4 Hr Raw Data'!S28="",'2 - 24 Hr Raw Data'!S28=""),J32/$J$11,"")</f>
        <v>#DIV/0!</v>
      </c>
      <c r="S32" s="62" t="e">
        <f>IF(AND('1 - 4 Hr Raw Data'!S28="",'2 - 24 Hr Raw Data'!S28=""),(E32/D32)*($S$4/1.042)*2,"")</f>
        <v>#DIV/0!</v>
      </c>
      <c r="T32" s="63" t="e">
        <f>IF(AND('1 - 4 Hr Raw Data'!S28="",'2 - 24 Hr Raw Data'!S28=""),LOG(S32/S$6,2),"")</f>
        <v>#DIV/0!</v>
      </c>
      <c r="U32" s="64" t="e">
        <f ca="1">IF(AND('1 - 4 Hr Raw Data'!S28="",'2 - 24 Hr Raw Data'!S28=""),(S32/S$11)*100,"")</f>
        <v>#DIV/0!</v>
      </c>
      <c r="V32" s="64" t="e">
        <f ca="1">IF(AND('1 - 4 Hr Raw Data'!S28="",'2 - 24 Hr Raw Data'!S28=""),(S32-S$6)/(S$11-S$6)*100,"")</f>
        <v>#DIV/0!</v>
      </c>
      <c r="W32" s="65" t="e">
        <f ca="1">IF(AND('1 - 4 Hr Raw Data'!S28="",'2 - 24 Hr Raw Data'!S28=""),(T32/T$11)*100,"")</f>
        <v>#DIV/0!</v>
      </c>
      <c r="X32" s="195" t="str">
        <f>IF(AND('1 - 4 Hr Raw Data'!S28&lt;&gt;"",'2 - 24 Hr Raw Data'!S28=""),"4 Hour: "&amp;'1 - 4 Hr Raw Data'!S28,IF(AND('1 - 4 Hr Raw Data'!S28="",'2 - 24 Hr Raw Data'!S28&lt;&gt;""),"24 Hour: "&amp;'2 - 24 Hr Raw Data'!S28,IF(AND('1 - 4 Hr Raw Data'!S28="",'2 - 24 Hr Raw Data'!S28=""),"","4 Hour: "&amp;'1 - 4 Hr Raw Data'!S28&amp;"; 24 Hour: "&amp;'2 - 24 Hr Raw Data'!S28)))</f>
        <v/>
      </c>
      <c r="Y32" s="66" t="b">
        <f t="shared" si="0"/>
        <v>0</v>
      </c>
    </row>
    <row r="33" spans="1:25" s="66" customFormat="1" ht="14" x14ac:dyDescent="0.15">
      <c r="A33" s="223" t="str">
        <f>IF('1 - 4 Hr Raw Data'!Q29="","",'1 - 4 Hr Raw Data'!Q29)</f>
        <v/>
      </c>
      <c r="B33" s="180"/>
      <c r="C33" s="182" t="str">
        <f>IF(A33="","",'1 - 4 Hr Raw Data'!R29)</f>
        <v/>
      </c>
      <c r="D33" s="112">
        <f>IF(AND('1 - 4 Hr Raw Data'!S29="",'2 - 24 Hr Raw Data'!S29=""),'1 - 4 Hr Raw Data'!B29,"")</f>
        <v>0</v>
      </c>
      <c r="E33" s="113">
        <f>IF(AND('1 - 4 Hr Raw Data'!S29="",'2 - 24 Hr Raw Data'!S29=""),'1 - 4 Hr Raw Data'!J29,"")</f>
        <v>0</v>
      </c>
      <c r="F33" s="60">
        <f>IF(AND('1 - 4 Hr Raw Data'!S29="",'2 - 24 Hr Raw Data'!S29=""),'1 - 4 Hr Raw Data'!K29,"")</f>
        <v>0</v>
      </c>
      <c r="G33" s="60">
        <f>IF(AND('1 - 4 Hr Raw Data'!S29="",'2 - 24 Hr Raw Data'!S29=""),'1 - 4 Hr Raw Data'!L29,"")</f>
        <v>0</v>
      </c>
      <c r="H33" s="60">
        <f>IF(AND('1 - 4 Hr Raw Data'!S29="",'2 - 24 Hr Raw Data'!S29=""),'1 - 4 Hr Raw Data'!M29,"")</f>
        <v>0</v>
      </c>
      <c r="I33" s="64">
        <f>IF(AND('1 - 4 Hr Raw Data'!S29="",'2 - 24 Hr Raw Data'!S29=""),'1 - 4 Hr Raw Data'!N29,"")</f>
        <v>0</v>
      </c>
      <c r="J33" s="65">
        <f>IF(AND('1 - 4 Hr Raw Data'!S29="",'2 - 24 Hr Raw Data'!S29=""),'1 - 4 Hr Raw Data'!O29,"")</f>
        <v>0</v>
      </c>
      <c r="K33" s="151" t="e">
        <f>IF(AND('1 - 4 Hr Raw Data'!S29="",'2 - 24 Hr Raw Data'!S29=""),(F33/(E33))*100,"")</f>
        <v>#DIV/0!</v>
      </c>
      <c r="L33" s="61" t="e">
        <f ca="1">IF(AND('1 - 4 Hr Raw Data'!S29="",'2 - 24 Hr Raw Data'!S29=""),K33/$K$11,"")</f>
        <v>#DIV/0!</v>
      </c>
      <c r="M33" s="61" t="e">
        <f>IF(AND('1 - 4 Hr Raw Data'!S29="",'2 - 24 Hr Raw Data'!S29=""),(G33/(E33))*100,"")</f>
        <v>#DIV/0!</v>
      </c>
      <c r="N33" s="61" t="e">
        <f ca="1">IF(AND('1 - 4 Hr Raw Data'!S29="",'2 - 24 Hr Raw Data'!S29=""),M33/$M$11,"")</f>
        <v>#DIV/0!</v>
      </c>
      <c r="O33" s="61" t="e">
        <f>IF(AND('1 - 4 Hr Raw Data'!S29="",'2 - 24 Hr Raw Data'!S29=""),(H33/(E33))*100,"")</f>
        <v>#DIV/0!</v>
      </c>
      <c r="P33" s="61" t="e">
        <f ca="1">IF(AND('1 - 4 Hr Raw Data'!S29="",'2 - 24 Hr Raw Data'!S29=""),O33/$O$11,"")</f>
        <v>#DIV/0!</v>
      </c>
      <c r="Q33" s="61" t="e">
        <f ca="1">IF(AND('1 - 4 Hr Raw Data'!S29="",'2 - 24 Hr Raw Data'!S29=""),I33/$I$11,"")</f>
        <v>#DIV/0!</v>
      </c>
      <c r="R33" s="61" t="e">
        <f ca="1">IF(AND('1 - 4 Hr Raw Data'!S29="",'2 - 24 Hr Raw Data'!S29=""),J33/$J$11,"")</f>
        <v>#DIV/0!</v>
      </c>
      <c r="S33" s="62" t="e">
        <f>IF(AND('1 - 4 Hr Raw Data'!S29="",'2 - 24 Hr Raw Data'!S29=""),(E33/D33)*($S$4/1.042)*2,"")</f>
        <v>#DIV/0!</v>
      </c>
      <c r="T33" s="63" t="e">
        <f>IF(AND('1 - 4 Hr Raw Data'!S29="",'2 - 24 Hr Raw Data'!S29=""),LOG(S33/S$6,2),"")</f>
        <v>#DIV/0!</v>
      </c>
      <c r="U33" s="64" t="e">
        <f ca="1">IF(AND('1 - 4 Hr Raw Data'!S29="",'2 - 24 Hr Raw Data'!S29=""),(S33/S$11)*100,"")</f>
        <v>#DIV/0!</v>
      </c>
      <c r="V33" s="64" t="e">
        <f ca="1">IF(AND('1 - 4 Hr Raw Data'!S29="",'2 - 24 Hr Raw Data'!S29=""),(S33-S$6)/(S$11-S$6)*100,"")</f>
        <v>#DIV/0!</v>
      </c>
      <c r="W33" s="65" t="e">
        <f ca="1">IF(AND('1 - 4 Hr Raw Data'!S29="",'2 - 24 Hr Raw Data'!S29=""),(T33/T$11)*100,"")</f>
        <v>#DIV/0!</v>
      </c>
      <c r="X33" s="195" t="str">
        <f>IF(AND('1 - 4 Hr Raw Data'!S29&lt;&gt;"",'2 - 24 Hr Raw Data'!S29=""),"4 Hour: "&amp;'1 - 4 Hr Raw Data'!S29,IF(AND('1 - 4 Hr Raw Data'!S29="",'2 - 24 Hr Raw Data'!S29&lt;&gt;""),"24 Hour: "&amp;'2 - 24 Hr Raw Data'!S29,IF(AND('1 - 4 Hr Raw Data'!S29="",'2 - 24 Hr Raw Data'!S29=""),"","4 Hour: "&amp;'1 - 4 Hr Raw Data'!S29&amp;"; 24 Hour: "&amp;'2 - 24 Hr Raw Data'!S29)))</f>
        <v/>
      </c>
      <c r="Y33" s="66" t="b">
        <f t="shared" si="0"/>
        <v>0</v>
      </c>
    </row>
    <row r="34" spans="1:25" s="66" customFormat="1" ht="14" x14ac:dyDescent="0.15">
      <c r="A34" s="223" t="str">
        <f>IF('1 - 4 Hr Raw Data'!Q30="","",'1 - 4 Hr Raw Data'!Q30)</f>
        <v/>
      </c>
      <c r="B34" s="180"/>
      <c r="C34" s="182" t="str">
        <f>IF(A34="","",'1 - 4 Hr Raw Data'!R30)</f>
        <v/>
      </c>
      <c r="D34" s="112">
        <f>IF(AND('1 - 4 Hr Raw Data'!S30="",'2 - 24 Hr Raw Data'!S30=""),'1 - 4 Hr Raw Data'!B30,"")</f>
        <v>0</v>
      </c>
      <c r="E34" s="113">
        <f>IF(AND('1 - 4 Hr Raw Data'!S30="",'2 - 24 Hr Raw Data'!S30=""),'1 - 4 Hr Raw Data'!J30,"")</f>
        <v>0</v>
      </c>
      <c r="F34" s="60">
        <f>IF(AND('1 - 4 Hr Raw Data'!S30="",'2 - 24 Hr Raw Data'!S30=""),'1 - 4 Hr Raw Data'!K30,"")</f>
        <v>0</v>
      </c>
      <c r="G34" s="60">
        <f>IF(AND('1 - 4 Hr Raw Data'!S30="",'2 - 24 Hr Raw Data'!S30=""),'1 - 4 Hr Raw Data'!L30,"")</f>
        <v>0</v>
      </c>
      <c r="H34" s="60">
        <f>IF(AND('1 - 4 Hr Raw Data'!S30="",'2 - 24 Hr Raw Data'!S30=""),'1 - 4 Hr Raw Data'!M30,"")</f>
        <v>0</v>
      </c>
      <c r="I34" s="64">
        <f>IF(AND('1 - 4 Hr Raw Data'!S30="",'2 - 24 Hr Raw Data'!S30=""),'1 - 4 Hr Raw Data'!N30,"")</f>
        <v>0</v>
      </c>
      <c r="J34" s="65">
        <f>IF(AND('1 - 4 Hr Raw Data'!S30="",'2 - 24 Hr Raw Data'!S30=""),'1 - 4 Hr Raw Data'!O30,"")</f>
        <v>0</v>
      </c>
      <c r="K34" s="151" t="e">
        <f>IF(AND('1 - 4 Hr Raw Data'!S30="",'2 - 24 Hr Raw Data'!S30=""),(F34/(E34))*100,"")</f>
        <v>#DIV/0!</v>
      </c>
      <c r="L34" s="61" t="e">
        <f ca="1">IF(AND('1 - 4 Hr Raw Data'!S30="",'2 - 24 Hr Raw Data'!S30=""),K34/$K$11,"")</f>
        <v>#DIV/0!</v>
      </c>
      <c r="M34" s="61" t="e">
        <f>IF(AND('1 - 4 Hr Raw Data'!S30="",'2 - 24 Hr Raw Data'!S30=""),(G34/(E34))*100,"")</f>
        <v>#DIV/0!</v>
      </c>
      <c r="N34" s="61" t="e">
        <f ca="1">IF(AND('1 - 4 Hr Raw Data'!S30="",'2 - 24 Hr Raw Data'!S30=""),M34/$M$11,"")</f>
        <v>#DIV/0!</v>
      </c>
      <c r="O34" s="61" t="e">
        <f>IF(AND('1 - 4 Hr Raw Data'!S30="",'2 - 24 Hr Raw Data'!S30=""),(H34/(E34))*100,"")</f>
        <v>#DIV/0!</v>
      </c>
      <c r="P34" s="61" t="e">
        <f ca="1">IF(AND('1 - 4 Hr Raw Data'!S30="",'2 - 24 Hr Raw Data'!S30=""),O34/$O$11,"")</f>
        <v>#DIV/0!</v>
      </c>
      <c r="Q34" s="61" t="e">
        <f ca="1">IF(AND('1 - 4 Hr Raw Data'!S30="",'2 - 24 Hr Raw Data'!S30=""),I34/$I$11,"")</f>
        <v>#DIV/0!</v>
      </c>
      <c r="R34" s="61" t="e">
        <f ca="1">IF(AND('1 - 4 Hr Raw Data'!S30="",'2 - 24 Hr Raw Data'!S30=""),J34/$J$11,"")</f>
        <v>#DIV/0!</v>
      </c>
      <c r="S34" s="62" t="e">
        <f>IF(AND('1 - 4 Hr Raw Data'!S30="",'2 - 24 Hr Raw Data'!S30=""),(E34/D34)*($S$4/1.042)*2,"")</f>
        <v>#DIV/0!</v>
      </c>
      <c r="T34" s="63" t="e">
        <f>IF(AND('1 - 4 Hr Raw Data'!S30="",'2 - 24 Hr Raw Data'!S30=""),LOG(S34/S$6,2),"")</f>
        <v>#DIV/0!</v>
      </c>
      <c r="U34" s="64" t="e">
        <f ca="1">IF(AND('1 - 4 Hr Raw Data'!S30="",'2 - 24 Hr Raw Data'!S30=""),(S34/S$11)*100,"")</f>
        <v>#DIV/0!</v>
      </c>
      <c r="V34" s="64" t="e">
        <f ca="1">IF(AND('1 - 4 Hr Raw Data'!S30="",'2 - 24 Hr Raw Data'!S30=""),(S34-S$6)/(S$11-S$6)*100,"")</f>
        <v>#DIV/0!</v>
      </c>
      <c r="W34" s="65" t="e">
        <f ca="1">IF(AND('1 - 4 Hr Raw Data'!S30="",'2 - 24 Hr Raw Data'!S30=""),(T34/T$11)*100,"")</f>
        <v>#DIV/0!</v>
      </c>
      <c r="X34" s="195" t="str">
        <f>IF(AND('1 - 4 Hr Raw Data'!S30&lt;&gt;"",'2 - 24 Hr Raw Data'!S30=""),"4 Hour: "&amp;'1 - 4 Hr Raw Data'!S30,IF(AND('1 - 4 Hr Raw Data'!S30="",'2 - 24 Hr Raw Data'!S30&lt;&gt;""),"24 Hour: "&amp;'2 - 24 Hr Raw Data'!S30,IF(AND('1 - 4 Hr Raw Data'!S30="",'2 - 24 Hr Raw Data'!S30=""),"","4 Hour: "&amp;'1 - 4 Hr Raw Data'!S30&amp;"; 24 Hour: "&amp;'2 - 24 Hr Raw Data'!S30)))</f>
        <v/>
      </c>
      <c r="Y34" s="66" t="b">
        <f t="shared" si="0"/>
        <v>0</v>
      </c>
    </row>
    <row r="35" spans="1:25" s="66" customFormat="1" ht="14" x14ac:dyDescent="0.15">
      <c r="A35" s="223" t="str">
        <f>IF('1 - 4 Hr Raw Data'!Q31="","",'1 - 4 Hr Raw Data'!Q31)</f>
        <v/>
      </c>
      <c r="B35" s="180"/>
      <c r="C35" s="182" t="str">
        <f>IF(A35="","",'1 - 4 Hr Raw Data'!R31)</f>
        <v/>
      </c>
      <c r="D35" s="112">
        <f>IF(AND('1 - 4 Hr Raw Data'!S31="",'2 - 24 Hr Raw Data'!S31=""),'1 - 4 Hr Raw Data'!B31,"")</f>
        <v>0</v>
      </c>
      <c r="E35" s="113">
        <f>IF(AND('1 - 4 Hr Raw Data'!S31="",'2 - 24 Hr Raw Data'!S31=""),'1 - 4 Hr Raw Data'!J31,"")</f>
        <v>0</v>
      </c>
      <c r="F35" s="60">
        <f>IF(AND('1 - 4 Hr Raw Data'!S31="",'2 - 24 Hr Raw Data'!S31=""),'1 - 4 Hr Raw Data'!K31,"")</f>
        <v>0</v>
      </c>
      <c r="G35" s="60">
        <f>IF(AND('1 - 4 Hr Raw Data'!S31="",'2 - 24 Hr Raw Data'!S31=""),'1 - 4 Hr Raw Data'!L31,"")</f>
        <v>0</v>
      </c>
      <c r="H35" s="60">
        <f>IF(AND('1 - 4 Hr Raw Data'!S31="",'2 - 24 Hr Raw Data'!S31=""),'1 - 4 Hr Raw Data'!M31,"")</f>
        <v>0</v>
      </c>
      <c r="I35" s="64">
        <f>IF(AND('1 - 4 Hr Raw Data'!S31="",'2 - 24 Hr Raw Data'!S31=""),'1 - 4 Hr Raw Data'!N31,"")</f>
        <v>0</v>
      </c>
      <c r="J35" s="65">
        <f>IF(AND('1 - 4 Hr Raw Data'!S31="",'2 - 24 Hr Raw Data'!S31=""),'1 - 4 Hr Raw Data'!O31,"")</f>
        <v>0</v>
      </c>
      <c r="K35" s="151" t="e">
        <f>IF(AND('1 - 4 Hr Raw Data'!S31="",'2 - 24 Hr Raw Data'!S31=""),(F35/(E35))*100,"")</f>
        <v>#DIV/0!</v>
      </c>
      <c r="L35" s="61" t="e">
        <f ca="1">IF(AND('1 - 4 Hr Raw Data'!S31="",'2 - 24 Hr Raw Data'!S31=""),K35/$K$11,"")</f>
        <v>#DIV/0!</v>
      </c>
      <c r="M35" s="61" t="e">
        <f>IF(AND('1 - 4 Hr Raw Data'!S31="",'2 - 24 Hr Raw Data'!S31=""),(G35/(E35))*100,"")</f>
        <v>#DIV/0!</v>
      </c>
      <c r="N35" s="61" t="e">
        <f ca="1">IF(AND('1 - 4 Hr Raw Data'!S31="",'2 - 24 Hr Raw Data'!S31=""),M35/$M$11,"")</f>
        <v>#DIV/0!</v>
      </c>
      <c r="O35" s="61" t="e">
        <f>IF(AND('1 - 4 Hr Raw Data'!S31="",'2 - 24 Hr Raw Data'!S31=""),(H35/(E35))*100,"")</f>
        <v>#DIV/0!</v>
      </c>
      <c r="P35" s="61" t="e">
        <f ca="1">IF(AND('1 - 4 Hr Raw Data'!S31="",'2 - 24 Hr Raw Data'!S31=""),O35/$O$11,"")</f>
        <v>#DIV/0!</v>
      </c>
      <c r="Q35" s="61" t="e">
        <f ca="1">IF(AND('1 - 4 Hr Raw Data'!S31="",'2 - 24 Hr Raw Data'!S31=""),I35/$I$11,"")</f>
        <v>#DIV/0!</v>
      </c>
      <c r="R35" s="61" t="e">
        <f ca="1">IF(AND('1 - 4 Hr Raw Data'!S31="",'2 - 24 Hr Raw Data'!S31=""),J35/$J$11,"")</f>
        <v>#DIV/0!</v>
      </c>
      <c r="S35" s="62" t="e">
        <f>IF(AND('1 - 4 Hr Raw Data'!S31="",'2 - 24 Hr Raw Data'!S31=""),(E35/D35)*($S$4/1.042)*2,"")</f>
        <v>#DIV/0!</v>
      </c>
      <c r="T35" s="63" t="e">
        <f>IF(AND('1 - 4 Hr Raw Data'!S31="",'2 - 24 Hr Raw Data'!S31=""),LOG(S35/S$6,2),"")</f>
        <v>#DIV/0!</v>
      </c>
      <c r="U35" s="64" t="e">
        <f ca="1">IF(AND('1 - 4 Hr Raw Data'!S31="",'2 - 24 Hr Raw Data'!S31=""),(S35/S$11)*100,"")</f>
        <v>#DIV/0!</v>
      </c>
      <c r="V35" s="64" t="e">
        <f ca="1">IF(AND('1 - 4 Hr Raw Data'!S31="",'2 - 24 Hr Raw Data'!S31=""),(S35-S$6)/(S$11-S$6)*100,"")</f>
        <v>#DIV/0!</v>
      </c>
      <c r="W35" s="65" t="e">
        <f ca="1">IF(AND('1 - 4 Hr Raw Data'!S31="",'2 - 24 Hr Raw Data'!S31=""),(T35/T$11)*100,"")</f>
        <v>#DIV/0!</v>
      </c>
      <c r="X35" s="195" t="str">
        <f>IF(AND('1 - 4 Hr Raw Data'!S31&lt;&gt;"",'2 - 24 Hr Raw Data'!S31=""),"4 Hour: "&amp;'1 - 4 Hr Raw Data'!S31,IF(AND('1 - 4 Hr Raw Data'!S31="",'2 - 24 Hr Raw Data'!S31&lt;&gt;""),"24 Hour: "&amp;'2 - 24 Hr Raw Data'!S31,IF(AND('1 - 4 Hr Raw Data'!S31="",'2 - 24 Hr Raw Data'!S31=""),"","4 Hour: "&amp;'1 - 4 Hr Raw Data'!S31&amp;"; 24 Hour: "&amp;'2 - 24 Hr Raw Data'!S31)))</f>
        <v/>
      </c>
      <c r="Y35" s="66" t="b">
        <f t="shared" si="0"/>
        <v>0</v>
      </c>
    </row>
    <row r="36" spans="1:25" s="66" customFormat="1" ht="14" x14ac:dyDescent="0.15">
      <c r="A36" s="223" t="str">
        <f>IF('1 - 4 Hr Raw Data'!Q32="","",'1 - 4 Hr Raw Data'!Q32)</f>
        <v/>
      </c>
      <c r="B36" s="180"/>
      <c r="C36" s="182" t="str">
        <f>IF(A36="","",'1 - 4 Hr Raw Data'!R32)</f>
        <v/>
      </c>
      <c r="D36" s="112">
        <f>IF(AND('1 - 4 Hr Raw Data'!S32="",'2 - 24 Hr Raw Data'!S32=""),'1 - 4 Hr Raw Data'!B32,"")</f>
        <v>0</v>
      </c>
      <c r="E36" s="113">
        <f>IF(AND('1 - 4 Hr Raw Data'!S32="",'2 - 24 Hr Raw Data'!S32=""),'1 - 4 Hr Raw Data'!J32,"")</f>
        <v>0</v>
      </c>
      <c r="F36" s="60">
        <f>IF(AND('1 - 4 Hr Raw Data'!S32="",'2 - 24 Hr Raw Data'!S32=""),'1 - 4 Hr Raw Data'!K32,"")</f>
        <v>0</v>
      </c>
      <c r="G36" s="60">
        <f>IF(AND('1 - 4 Hr Raw Data'!S32="",'2 - 24 Hr Raw Data'!S32=""),'1 - 4 Hr Raw Data'!L32,"")</f>
        <v>0</v>
      </c>
      <c r="H36" s="60">
        <f>IF(AND('1 - 4 Hr Raw Data'!S32="",'2 - 24 Hr Raw Data'!S32=""),'1 - 4 Hr Raw Data'!M32,"")</f>
        <v>0</v>
      </c>
      <c r="I36" s="64">
        <f>IF(AND('1 - 4 Hr Raw Data'!S32="",'2 - 24 Hr Raw Data'!S32=""),'1 - 4 Hr Raw Data'!N32,"")</f>
        <v>0</v>
      </c>
      <c r="J36" s="65">
        <f>IF(AND('1 - 4 Hr Raw Data'!S32="",'2 - 24 Hr Raw Data'!S32=""),'1 - 4 Hr Raw Data'!O32,"")</f>
        <v>0</v>
      </c>
      <c r="K36" s="151" t="e">
        <f>IF(AND('1 - 4 Hr Raw Data'!S32="",'2 - 24 Hr Raw Data'!S32=""),(F36/(E36))*100,"")</f>
        <v>#DIV/0!</v>
      </c>
      <c r="L36" s="61" t="e">
        <f ca="1">IF(AND('1 - 4 Hr Raw Data'!S32="",'2 - 24 Hr Raw Data'!S32=""),K36/$K$11,"")</f>
        <v>#DIV/0!</v>
      </c>
      <c r="M36" s="61" t="e">
        <f>IF(AND('1 - 4 Hr Raw Data'!S32="",'2 - 24 Hr Raw Data'!S32=""),(G36/(E36))*100,"")</f>
        <v>#DIV/0!</v>
      </c>
      <c r="N36" s="61" t="e">
        <f ca="1">IF(AND('1 - 4 Hr Raw Data'!S32="",'2 - 24 Hr Raw Data'!S32=""),M36/$M$11,"")</f>
        <v>#DIV/0!</v>
      </c>
      <c r="O36" s="61" t="e">
        <f>IF(AND('1 - 4 Hr Raw Data'!S32="",'2 - 24 Hr Raw Data'!S32=""),(H36/(E36))*100,"")</f>
        <v>#DIV/0!</v>
      </c>
      <c r="P36" s="61" t="e">
        <f ca="1">IF(AND('1 - 4 Hr Raw Data'!S32="",'2 - 24 Hr Raw Data'!S32=""),O36/$O$11,"")</f>
        <v>#DIV/0!</v>
      </c>
      <c r="Q36" s="61" t="e">
        <f ca="1">IF(AND('1 - 4 Hr Raw Data'!S32="",'2 - 24 Hr Raw Data'!S32=""),I36/$I$11,"")</f>
        <v>#DIV/0!</v>
      </c>
      <c r="R36" s="61" t="e">
        <f ca="1">IF(AND('1 - 4 Hr Raw Data'!S32="",'2 - 24 Hr Raw Data'!S32=""),J36/$J$11,"")</f>
        <v>#DIV/0!</v>
      </c>
      <c r="S36" s="62" t="e">
        <f>IF(AND('1 - 4 Hr Raw Data'!S32="",'2 - 24 Hr Raw Data'!S32=""),(E36/D36)*($S$4/1.042)*2,"")</f>
        <v>#DIV/0!</v>
      </c>
      <c r="T36" s="63" t="e">
        <f>IF(AND('1 - 4 Hr Raw Data'!S32="",'2 - 24 Hr Raw Data'!S32=""),LOG(S36/S$6,2),"")</f>
        <v>#DIV/0!</v>
      </c>
      <c r="U36" s="64" t="e">
        <f ca="1">IF(AND('1 - 4 Hr Raw Data'!S32="",'2 - 24 Hr Raw Data'!S32=""),(S36/S$11)*100,"")</f>
        <v>#DIV/0!</v>
      </c>
      <c r="V36" s="64" t="e">
        <f ca="1">IF(AND('1 - 4 Hr Raw Data'!S32="",'2 - 24 Hr Raw Data'!S32=""),(S36-S$6)/(S$11-S$6)*100,"")</f>
        <v>#DIV/0!</v>
      </c>
      <c r="W36" s="65" t="e">
        <f ca="1">IF(AND('1 - 4 Hr Raw Data'!S32="",'2 - 24 Hr Raw Data'!S32=""),(T36/T$11)*100,"")</f>
        <v>#DIV/0!</v>
      </c>
      <c r="X36" s="195" t="str">
        <f>IF(AND('1 - 4 Hr Raw Data'!S32&lt;&gt;"",'2 - 24 Hr Raw Data'!S32=""),"4 Hour: "&amp;'1 - 4 Hr Raw Data'!S32,IF(AND('1 - 4 Hr Raw Data'!S32="",'2 - 24 Hr Raw Data'!S32&lt;&gt;""),"24 Hour: "&amp;'2 - 24 Hr Raw Data'!S32,IF(AND('1 - 4 Hr Raw Data'!S32="",'2 - 24 Hr Raw Data'!S32=""),"","4 Hour: "&amp;'1 - 4 Hr Raw Data'!S32&amp;"; 24 Hour: "&amp;'2 - 24 Hr Raw Data'!S32)))</f>
        <v/>
      </c>
      <c r="Y36" s="66" t="b">
        <f t="shared" si="0"/>
        <v>0</v>
      </c>
    </row>
    <row r="37" spans="1:25" s="66" customFormat="1" ht="14" x14ac:dyDescent="0.15">
      <c r="A37" s="223" t="str">
        <f>IF('1 - 4 Hr Raw Data'!Q33="","",'1 - 4 Hr Raw Data'!Q33)</f>
        <v/>
      </c>
      <c r="B37" s="180"/>
      <c r="C37" s="182" t="str">
        <f>IF(A37="","",'1 - 4 Hr Raw Data'!R33)</f>
        <v/>
      </c>
      <c r="D37" s="112">
        <f>IF(AND('1 - 4 Hr Raw Data'!S33="",'2 - 24 Hr Raw Data'!S33=""),'1 - 4 Hr Raw Data'!B33,"")</f>
        <v>0</v>
      </c>
      <c r="E37" s="113">
        <f>IF(AND('1 - 4 Hr Raw Data'!S33="",'2 - 24 Hr Raw Data'!S33=""),'1 - 4 Hr Raw Data'!J33,"")</f>
        <v>0</v>
      </c>
      <c r="F37" s="60">
        <f>IF(AND('1 - 4 Hr Raw Data'!S33="",'2 - 24 Hr Raw Data'!S33=""),'1 - 4 Hr Raw Data'!K33,"")</f>
        <v>0</v>
      </c>
      <c r="G37" s="60">
        <f>IF(AND('1 - 4 Hr Raw Data'!S33="",'2 - 24 Hr Raw Data'!S33=""),'1 - 4 Hr Raw Data'!L33,"")</f>
        <v>0</v>
      </c>
      <c r="H37" s="60">
        <f>IF(AND('1 - 4 Hr Raw Data'!S33="",'2 - 24 Hr Raw Data'!S33=""),'1 - 4 Hr Raw Data'!M33,"")</f>
        <v>0</v>
      </c>
      <c r="I37" s="64">
        <f>IF(AND('1 - 4 Hr Raw Data'!S33="",'2 - 24 Hr Raw Data'!S33=""),'1 - 4 Hr Raw Data'!N33,"")</f>
        <v>0</v>
      </c>
      <c r="J37" s="65">
        <f>IF(AND('1 - 4 Hr Raw Data'!S33="",'2 - 24 Hr Raw Data'!S33=""),'1 - 4 Hr Raw Data'!O33,"")</f>
        <v>0</v>
      </c>
      <c r="K37" s="151" t="e">
        <f>IF(AND('1 - 4 Hr Raw Data'!S33="",'2 - 24 Hr Raw Data'!S33=""),(F37/(E37))*100,"")</f>
        <v>#DIV/0!</v>
      </c>
      <c r="L37" s="61" t="e">
        <f ca="1">IF(AND('1 - 4 Hr Raw Data'!S33="",'2 - 24 Hr Raw Data'!S33=""),K37/$K$11,"")</f>
        <v>#DIV/0!</v>
      </c>
      <c r="M37" s="61" t="e">
        <f>IF(AND('1 - 4 Hr Raw Data'!S33="",'2 - 24 Hr Raw Data'!S33=""),(G37/(E37))*100,"")</f>
        <v>#DIV/0!</v>
      </c>
      <c r="N37" s="61" t="e">
        <f ca="1">IF(AND('1 - 4 Hr Raw Data'!S33="",'2 - 24 Hr Raw Data'!S33=""),M37/$M$11,"")</f>
        <v>#DIV/0!</v>
      </c>
      <c r="O37" s="61" t="e">
        <f>IF(AND('1 - 4 Hr Raw Data'!S33="",'2 - 24 Hr Raw Data'!S33=""),(H37/(E37))*100,"")</f>
        <v>#DIV/0!</v>
      </c>
      <c r="P37" s="61" t="e">
        <f ca="1">IF(AND('1 - 4 Hr Raw Data'!S33="",'2 - 24 Hr Raw Data'!S33=""),O37/$O$11,"")</f>
        <v>#DIV/0!</v>
      </c>
      <c r="Q37" s="61" t="e">
        <f ca="1">IF(AND('1 - 4 Hr Raw Data'!S33="",'2 - 24 Hr Raw Data'!S33=""),I37/$I$11,"")</f>
        <v>#DIV/0!</v>
      </c>
      <c r="R37" s="61" t="e">
        <f ca="1">IF(AND('1 - 4 Hr Raw Data'!S33="",'2 - 24 Hr Raw Data'!S33=""),J37/$J$11,"")</f>
        <v>#DIV/0!</v>
      </c>
      <c r="S37" s="62" t="e">
        <f>IF(AND('1 - 4 Hr Raw Data'!S33="",'2 - 24 Hr Raw Data'!S33=""),(E37/D37)*($S$4/1.042)*2,"")</f>
        <v>#DIV/0!</v>
      </c>
      <c r="T37" s="63" t="e">
        <f>IF(AND('1 - 4 Hr Raw Data'!S33="",'2 - 24 Hr Raw Data'!S33=""),LOG(S37/S$6,2),"")</f>
        <v>#DIV/0!</v>
      </c>
      <c r="U37" s="64" t="e">
        <f ca="1">IF(AND('1 - 4 Hr Raw Data'!S33="",'2 - 24 Hr Raw Data'!S33=""),(S37/S$11)*100,"")</f>
        <v>#DIV/0!</v>
      </c>
      <c r="V37" s="64" t="e">
        <f ca="1">IF(AND('1 - 4 Hr Raw Data'!S33="",'2 - 24 Hr Raw Data'!S33=""),(S37-S$6)/(S$11-S$6)*100,"")</f>
        <v>#DIV/0!</v>
      </c>
      <c r="W37" s="65" t="e">
        <f ca="1">IF(AND('1 - 4 Hr Raw Data'!S33="",'2 - 24 Hr Raw Data'!S33=""),(T37/T$11)*100,"")</f>
        <v>#DIV/0!</v>
      </c>
      <c r="X37" s="195" t="str">
        <f>IF(AND('1 - 4 Hr Raw Data'!S33&lt;&gt;"",'2 - 24 Hr Raw Data'!S33=""),"4 Hour: "&amp;'1 - 4 Hr Raw Data'!S33,IF(AND('1 - 4 Hr Raw Data'!S33="",'2 - 24 Hr Raw Data'!S33&lt;&gt;""),"24 Hour: "&amp;'2 - 24 Hr Raw Data'!S33,IF(AND('1 - 4 Hr Raw Data'!S33="",'2 - 24 Hr Raw Data'!S33=""),"","4 Hour: "&amp;'1 - 4 Hr Raw Data'!S33&amp;"; 24 Hour: "&amp;'2 - 24 Hr Raw Data'!S33)))</f>
        <v/>
      </c>
      <c r="Y37" s="66" t="b">
        <f t="shared" si="0"/>
        <v>0</v>
      </c>
    </row>
    <row r="38" spans="1:25" s="66" customFormat="1" ht="14" x14ac:dyDescent="0.15">
      <c r="A38" s="223" t="str">
        <f>IF('1 - 4 Hr Raw Data'!Q34="","",'1 - 4 Hr Raw Data'!Q34)</f>
        <v/>
      </c>
      <c r="B38" s="180"/>
      <c r="C38" s="182" t="str">
        <f>IF(A38="","",'1 - 4 Hr Raw Data'!R34)</f>
        <v/>
      </c>
      <c r="D38" s="112">
        <f>IF(AND('1 - 4 Hr Raw Data'!S34="",'2 - 24 Hr Raw Data'!S34=""),'1 - 4 Hr Raw Data'!B34,"")</f>
        <v>0</v>
      </c>
      <c r="E38" s="113">
        <f>IF(AND('1 - 4 Hr Raw Data'!S34="",'2 - 24 Hr Raw Data'!S34=""),'1 - 4 Hr Raw Data'!J34,"")</f>
        <v>0</v>
      </c>
      <c r="F38" s="60">
        <f>IF(AND('1 - 4 Hr Raw Data'!S34="",'2 - 24 Hr Raw Data'!S34=""),'1 - 4 Hr Raw Data'!K34,"")</f>
        <v>0</v>
      </c>
      <c r="G38" s="60">
        <f>IF(AND('1 - 4 Hr Raw Data'!S34="",'2 - 24 Hr Raw Data'!S34=""),'1 - 4 Hr Raw Data'!L34,"")</f>
        <v>0</v>
      </c>
      <c r="H38" s="60">
        <f>IF(AND('1 - 4 Hr Raw Data'!S34="",'2 - 24 Hr Raw Data'!S34=""),'1 - 4 Hr Raw Data'!M34,"")</f>
        <v>0</v>
      </c>
      <c r="I38" s="64">
        <f>IF(AND('1 - 4 Hr Raw Data'!S34="",'2 - 24 Hr Raw Data'!S34=""),'1 - 4 Hr Raw Data'!N34,"")</f>
        <v>0</v>
      </c>
      <c r="J38" s="65">
        <f>IF(AND('1 - 4 Hr Raw Data'!S34="",'2 - 24 Hr Raw Data'!S34=""),'1 - 4 Hr Raw Data'!O34,"")</f>
        <v>0</v>
      </c>
      <c r="K38" s="151" t="e">
        <f>IF(AND('1 - 4 Hr Raw Data'!S34="",'2 - 24 Hr Raw Data'!S34=""),(F38/(E38))*100,"")</f>
        <v>#DIV/0!</v>
      </c>
      <c r="L38" s="61" t="e">
        <f ca="1">IF(AND('1 - 4 Hr Raw Data'!S34="",'2 - 24 Hr Raw Data'!S34=""),K38/$K$11,"")</f>
        <v>#DIV/0!</v>
      </c>
      <c r="M38" s="61" t="e">
        <f>IF(AND('1 - 4 Hr Raw Data'!S34="",'2 - 24 Hr Raw Data'!S34=""),(G38/(E38))*100,"")</f>
        <v>#DIV/0!</v>
      </c>
      <c r="N38" s="61" t="e">
        <f ca="1">IF(AND('1 - 4 Hr Raw Data'!S34="",'2 - 24 Hr Raw Data'!S34=""),M38/$M$11,"")</f>
        <v>#DIV/0!</v>
      </c>
      <c r="O38" s="61" t="e">
        <f>IF(AND('1 - 4 Hr Raw Data'!S34="",'2 - 24 Hr Raw Data'!S34=""),(H38/(E38))*100,"")</f>
        <v>#DIV/0!</v>
      </c>
      <c r="P38" s="61" t="e">
        <f ca="1">IF(AND('1 - 4 Hr Raw Data'!S34="",'2 - 24 Hr Raw Data'!S34=""),O38/$O$11,"")</f>
        <v>#DIV/0!</v>
      </c>
      <c r="Q38" s="61" t="e">
        <f ca="1">IF(AND('1 - 4 Hr Raw Data'!S34="",'2 - 24 Hr Raw Data'!S34=""),I38/$I$11,"")</f>
        <v>#DIV/0!</v>
      </c>
      <c r="R38" s="61" t="e">
        <f ca="1">IF(AND('1 - 4 Hr Raw Data'!S34="",'2 - 24 Hr Raw Data'!S34=""),J38/$J$11,"")</f>
        <v>#DIV/0!</v>
      </c>
      <c r="S38" s="62" t="e">
        <f>IF(AND('1 - 4 Hr Raw Data'!S34="",'2 - 24 Hr Raw Data'!S34=""),(E38/D38)*($S$4/1.042)*2,"")</f>
        <v>#DIV/0!</v>
      </c>
      <c r="T38" s="63" t="e">
        <f>IF(AND('1 - 4 Hr Raw Data'!S34="",'2 - 24 Hr Raw Data'!S34=""),LOG(S38/S$6,2),"")</f>
        <v>#DIV/0!</v>
      </c>
      <c r="U38" s="64" t="e">
        <f ca="1">IF(AND('1 - 4 Hr Raw Data'!S34="",'2 - 24 Hr Raw Data'!S34=""),(S38/S$11)*100,"")</f>
        <v>#DIV/0!</v>
      </c>
      <c r="V38" s="64" t="e">
        <f ca="1">IF(AND('1 - 4 Hr Raw Data'!S34="",'2 - 24 Hr Raw Data'!S34=""),(S38-S$6)/(S$11-S$6)*100,"")</f>
        <v>#DIV/0!</v>
      </c>
      <c r="W38" s="65" t="e">
        <f ca="1">IF(AND('1 - 4 Hr Raw Data'!S34="",'2 - 24 Hr Raw Data'!S34=""),(T38/T$11)*100,"")</f>
        <v>#DIV/0!</v>
      </c>
      <c r="X38" s="195" t="str">
        <f>IF(AND('1 - 4 Hr Raw Data'!S34&lt;&gt;"",'2 - 24 Hr Raw Data'!S34=""),"4 Hour: "&amp;'1 - 4 Hr Raw Data'!S34,IF(AND('1 - 4 Hr Raw Data'!S34="",'2 - 24 Hr Raw Data'!S34&lt;&gt;""),"24 Hour: "&amp;'2 - 24 Hr Raw Data'!S34,IF(AND('1 - 4 Hr Raw Data'!S34="",'2 - 24 Hr Raw Data'!S34=""),"","4 Hour: "&amp;'1 - 4 Hr Raw Data'!S34&amp;"; 24 Hour: "&amp;'2 - 24 Hr Raw Data'!S34)))</f>
        <v/>
      </c>
      <c r="Y38" s="66" t="b">
        <f t="shared" si="0"/>
        <v>0</v>
      </c>
    </row>
    <row r="39" spans="1:25" s="66" customFormat="1" ht="14" x14ac:dyDescent="0.15">
      <c r="A39" s="223" t="str">
        <f>IF('1 - 4 Hr Raw Data'!Q35="","",'1 - 4 Hr Raw Data'!Q35)</f>
        <v/>
      </c>
      <c r="B39" s="180"/>
      <c r="C39" s="182" t="str">
        <f>IF(A39="","",'1 - 4 Hr Raw Data'!R35)</f>
        <v/>
      </c>
      <c r="D39" s="112">
        <f>IF(AND('1 - 4 Hr Raw Data'!S35="",'2 - 24 Hr Raw Data'!S35=""),'1 - 4 Hr Raw Data'!B35,"")</f>
        <v>0</v>
      </c>
      <c r="E39" s="113">
        <f>IF(AND('1 - 4 Hr Raw Data'!S35="",'2 - 24 Hr Raw Data'!S35=""),'1 - 4 Hr Raw Data'!J35,"")</f>
        <v>0</v>
      </c>
      <c r="F39" s="60">
        <f>IF(AND('1 - 4 Hr Raw Data'!S35="",'2 - 24 Hr Raw Data'!S35=""),'1 - 4 Hr Raw Data'!K35,"")</f>
        <v>0</v>
      </c>
      <c r="G39" s="60">
        <f>IF(AND('1 - 4 Hr Raw Data'!S35="",'2 - 24 Hr Raw Data'!S35=""),'1 - 4 Hr Raw Data'!L35,"")</f>
        <v>0</v>
      </c>
      <c r="H39" s="60">
        <f>IF(AND('1 - 4 Hr Raw Data'!S35="",'2 - 24 Hr Raw Data'!S35=""),'1 - 4 Hr Raw Data'!M35,"")</f>
        <v>0</v>
      </c>
      <c r="I39" s="64">
        <f>IF(AND('1 - 4 Hr Raw Data'!S35="",'2 - 24 Hr Raw Data'!S35=""),'1 - 4 Hr Raw Data'!N35,"")</f>
        <v>0</v>
      </c>
      <c r="J39" s="65">
        <f>IF(AND('1 - 4 Hr Raw Data'!S35="",'2 - 24 Hr Raw Data'!S35=""),'1 - 4 Hr Raw Data'!O35,"")</f>
        <v>0</v>
      </c>
      <c r="K39" s="151" t="e">
        <f>IF(AND('1 - 4 Hr Raw Data'!S35="",'2 - 24 Hr Raw Data'!S35=""),(F39/(E39))*100,"")</f>
        <v>#DIV/0!</v>
      </c>
      <c r="L39" s="61" t="e">
        <f ca="1">IF(AND('1 - 4 Hr Raw Data'!S35="",'2 - 24 Hr Raw Data'!S35=""),K39/$K$11,"")</f>
        <v>#DIV/0!</v>
      </c>
      <c r="M39" s="61" t="e">
        <f>IF(AND('1 - 4 Hr Raw Data'!S35="",'2 - 24 Hr Raw Data'!S35=""),(G39/(E39))*100,"")</f>
        <v>#DIV/0!</v>
      </c>
      <c r="N39" s="61" t="e">
        <f ca="1">IF(AND('1 - 4 Hr Raw Data'!S35="",'2 - 24 Hr Raw Data'!S35=""),M39/$M$11,"")</f>
        <v>#DIV/0!</v>
      </c>
      <c r="O39" s="61" t="e">
        <f>IF(AND('1 - 4 Hr Raw Data'!S35="",'2 - 24 Hr Raw Data'!S35=""),(H39/(E39))*100,"")</f>
        <v>#DIV/0!</v>
      </c>
      <c r="P39" s="61" t="e">
        <f ca="1">IF(AND('1 - 4 Hr Raw Data'!S35="",'2 - 24 Hr Raw Data'!S35=""),O39/$O$11,"")</f>
        <v>#DIV/0!</v>
      </c>
      <c r="Q39" s="61" t="e">
        <f ca="1">IF(AND('1 - 4 Hr Raw Data'!S35="",'2 - 24 Hr Raw Data'!S35=""),I39/$I$11,"")</f>
        <v>#DIV/0!</v>
      </c>
      <c r="R39" s="61" t="e">
        <f ca="1">IF(AND('1 - 4 Hr Raw Data'!S35="",'2 - 24 Hr Raw Data'!S35=""),J39/$J$11,"")</f>
        <v>#DIV/0!</v>
      </c>
      <c r="S39" s="62" t="e">
        <f>IF(AND('1 - 4 Hr Raw Data'!S35="",'2 - 24 Hr Raw Data'!S35=""),(E39/D39)*($S$4/1.042)*2,"")</f>
        <v>#DIV/0!</v>
      </c>
      <c r="T39" s="63" t="e">
        <f>IF(AND('1 - 4 Hr Raw Data'!S35="",'2 - 24 Hr Raw Data'!S35=""),LOG(S39/S$6,2),"")</f>
        <v>#DIV/0!</v>
      </c>
      <c r="U39" s="64" t="e">
        <f ca="1">IF(AND('1 - 4 Hr Raw Data'!S35="",'2 - 24 Hr Raw Data'!S35=""),(S39/S$11)*100,"")</f>
        <v>#DIV/0!</v>
      </c>
      <c r="V39" s="64" t="e">
        <f ca="1">IF(AND('1 - 4 Hr Raw Data'!S35="",'2 - 24 Hr Raw Data'!S35=""),(S39-S$6)/(S$11-S$6)*100,"")</f>
        <v>#DIV/0!</v>
      </c>
      <c r="W39" s="65" t="e">
        <f ca="1">IF(AND('1 - 4 Hr Raw Data'!S35="",'2 - 24 Hr Raw Data'!S35=""),(T39/T$11)*100,"")</f>
        <v>#DIV/0!</v>
      </c>
      <c r="X39" s="195" t="str">
        <f>IF(AND('1 - 4 Hr Raw Data'!S35&lt;&gt;"",'2 - 24 Hr Raw Data'!S35=""),"4 Hour: "&amp;'1 - 4 Hr Raw Data'!S35,IF(AND('1 - 4 Hr Raw Data'!S35="",'2 - 24 Hr Raw Data'!S35&lt;&gt;""),"24 Hour: "&amp;'2 - 24 Hr Raw Data'!S35,IF(AND('1 - 4 Hr Raw Data'!S35="",'2 - 24 Hr Raw Data'!S35=""),"","4 Hour: "&amp;'1 - 4 Hr Raw Data'!S35&amp;"; 24 Hour: "&amp;'2 - 24 Hr Raw Data'!S35)))</f>
        <v/>
      </c>
      <c r="Y39" s="66" t="b">
        <f t="shared" si="0"/>
        <v>0</v>
      </c>
    </row>
    <row r="40" spans="1:25" s="66" customFormat="1" ht="14" x14ac:dyDescent="0.15">
      <c r="A40" s="223" t="str">
        <f>IF('1 - 4 Hr Raw Data'!Q36="","",'1 - 4 Hr Raw Data'!Q36)</f>
        <v/>
      </c>
      <c r="B40" s="180"/>
      <c r="C40" s="182" t="str">
        <f>IF(A40="","",'1 - 4 Hr Raw Data'!R36)</f>
        <v/>
      </c>
      <c r="D40" s="112">
        <f>IF(AND('1 - 4 Hr Raw Data'!S36="",'2 - 24 Hr Raw Data'!S36=""),'1 - 4 Hr Raw Data'!B36,"")</f>
        <v>0</v>
      </c>
      <c r="E40" s="113">
        <f>IF(AND('1 - 4 Hr Raw Data'!S36="",'2 - 24 Hr Raw Data'!S36=""),'1 - 4 Hr Raw Data'!J36,"")</f>
        <v>0</v>
      </c>
      <c r="F40" s="60">
        <f>IF(AND('1 - 4 Hr Raw Data'!S36="",'2 - 24 Hr Raw Data'!S36=""),'1 - 4 Hr Raw Data'!K36,"")</f>
        <v>0</v>
      </c>
      <c r="G40" s="60">
        <f>IF(AND('1 - 4 Hr Raw Data'!S36="",'2 - 24 Hr Raw Data'!S36=""),'1 - 4 Hr Raw Data'!L36,"")</f>
        <v>0</v>
      </c>
      <c r="H40" s="60">
        <f>IF(AND('1 - 4 Hr Raw Data'!S36="",'2 - 24 Hr Raw Data'!S36=""),'1 - 4 Hr Raw Data'!M36,"")</f>
        <v>0</v>
      </c>
      <c r="I40" s="64">
        <f>IF(AND('1 - 4 Hr Raw Data'!S36="",'2 - 24 Hr Raw Data'!S36=""),'1 - 4 Hr Raw Data'!N36,"")</f>
        <v>0</v>
      </c>
      <c r="J40" s="65">
        <f>IF(AND('1 - 4 Hr Raw Data'!S36="",'2 - 24 Hr Raw Data'!S36=""),'1 - 4 Hr Raw Data'!O36,"")</f>
        <v>0</v>
      </c>
      <c r="K40" s="151" t="e">
        <f>IF(AND('1 - 4 Hr Raw Data'!S36="",'2 - 24 Hr Raw Data'!S36=""),(F40/(E40))*100,"")</f>
        <v>#DIV/0!</v>
      </c>
      <c r="L40" s="61" t="e">
        <f ca="1">IF(AND('1 - 4 Hr Raw Data'!S36="",'2 - 24 Hr Raw Data'!S36=""),K40/$K$11,"")</f>
        <v>#DIV/0!</v>
      </c>
      <c r="M40" s="61" t="e">
        <f>IF(AND('1 - 4 Hr Raw Data'!S36="",'2 - 24 Hr Raw Data'!S36=""),(G40/(E40))*100,"")</f>
        <v>#DIV/0!</v>
      </c>
      <c r="N40" s="61" t="e">
        <f ca="1">IF(AND('1 - 4 Hr Raw Data'!S36="",'2 - 24 Hr Raw Data'!S36=""),M40/$M$11,"")</f>
        <v>#DIV/0!</v>
      </c>
      <c r="O40" s="61" t="e">
        <f>IF(AND('1 - 4 Hr Raw Data'!S36="",'2 - 24 Hr Raw Data'!S36=""),(H40/(E40))*100,"")</f>
        <v>#DIV/0!</v>
      </c>
      <c r="P40" s="61" t="e">
        <f ca="1">IF(AND('1 - 4 Hr Raw Data'!S36="",'2 - 24 Hr Raw Data'!S36=""),O40/$O$11,"")</f>
        <v>#DIV/0!</v>
      </c>
      <c r="Q40" s="61" t="e">
        <f ca="1">IF(AND('1 - 4 Hr Raw Data'!S36="",'2 - 24 Hr Raw Data'!S36=""),I40/$I$11,"")</f>
        <v>#DIV/0!</v>
      </c>
      <c r="R40" s="61" t="e">
        <f ca="1">IF(AND('1 - 4 Hr Raw Data'!S36="",'2 - 24 Hr Raw Data'!S36=""),J40/$J$11,"")</f>
        <v>#DIV/0!</v>
      </c>
      <c r="S40" s="62" t="e">
        <f>IF(AND('1 - 4 Hr Raw Data'!S36="",'2 - 24 Hr Raw Data'!S36=""),(E40/D40)*($S$4/1.042)*2,"")</f>
        <v>#DIV/0!</v>
      </c>
      <c r="T40" s="63" t="e">
        <f>IF(AND('1 - 4 Hr Raw Data'!S36="",'2 - 24 Hr Raw Data'!S36=""),LOG(S40/S$6,2),"")</f>
        <v>#DIV/0!</v>
      </c>
      <c r="U40" s="64" t="e">
        <f ca="1">IF(AND('1 - 4 Hr Raw Data'!S36="",'2 - 24 Hr Raw Data'!S36=""),(S40/S$11)*100,"")</f>
        <v>#DIV/0!</v>
      </c>
      <c r="V40" s="64" t="e">
        <f ca="1">IF(AND('1 - 4 Hr Raw Data'!S36="",'2 - 24 Hr Raw Data'!S36=""),(S40-S$6)/(S$11-S$6)*100,"")</f>
        <v>#DIV/0!</v>
      </c>
      <c r="W40" s="65" t="e">
        <f ca="1">IF(AND('1 - 4 Hr Raw Data'!S36="",'2 - 24 Hr Raw Data'!S36=""),(T40/T$11)*100,"")</f>
        <v>#DIV/0!</v>
      </c>
      <c r="X40" s="195" t="str">
        <f>IF(AND('1 - 4 Hr Raw Data'!S36&lt;&gt;"",'2 - 24 Hr Raw Data'!S36=""),"4 Hour: "&amp;'1 - 4 Hr Raw Data'!S36,IF(AND('1 - 4 Hr Raw Data'!S36="",'2 - 24 Hr Raw Data'!S36&lt;&gt;""),"24 Hour: "&amp;'2 - 24 Hr Raw Data'!S36,IF(AND('1 - 4 Hr Raw Data'!S36="",'2 - 24 Hr Raw Data'!S36=""),"","4 Hour: "&amp;'1 - 4 Hr Raw Data'!S36&amp;"; 24 Hour: "&amp;'2 - 24 Hr Raw Data'!S36)))</f>
        <v/>
      </c>
      <c r="Y40" s="66" t="b">
        <f t="shared" si="0"/>
        <v>0</v>
      </c>
    </row>
    <row r="41" spans="1:25" s="66" customFormat="1" ht="14" x14ac:dyDescent="0.15">
      <c r="A41" s="223" t="str">
        <f>IF('1 - 4 Hr Raw Data'!Q37="","",'1 - 4 Hr Raw Data'!Q37)</f>
        <v/>
      </c>
      <c r="B41" s="180"/>
      <c r="C41" s="182" t="str">
        <f>IF(A41="","",'1 - 4 Hr Raw Data'!R37)</f>
        <v/>
      </c>
      <c r="D41" s="112">
        <f>IF(AND('1 - 4 Hr Raw Data'!S37="",'2 - 24 Hr Raw Data'!S37=""),'1 - 4 Hr Raw Data'!B37,"")</f>
        <v>0</v>
      </c>
      <c r="E41" s="113">
        <f>IF(AND('1 - 4 Hr Raw Data'!S37="",'2 - 24 Hr Raw Data'!S37=""),'1 - 4 Hr Raw Data'!J37,"")</f>
        <v>0</v>
      </c>
      <c r="F41" s="60">
        <f>IF(AND('1 - 4 Hr Raw Data'!S37="",'2 - 24 Hr Raw Data'!S37=""),'1 - 4 Hr Raw Data'!K37,"")</f>
        <v>0</v>
      </c>
      <c r="G41" s="60">
        <f>IF(AND('1 - 4 Hr Raw Data'!S37="",'2 - 24 Hr Raw Data'!S37=""),'1 - 4 Hr Raw Data'!L37,"")</f>
        <v>0</v>
      </c>
      <c r="H41" s="60">
        <f>IF(AND('1 - 4 Hr Raw Data'!S37="",'2 - 24 Hr Raw Data'!S37=""),'1 - 4 Hr Raw Data'!M37,"")</f>
        <v>0</v>
      </c>
      <c r="I41" s="64">
        <f>IF(AND('1 - 4 Hr Raw Data'!S37="",'2 - 24 Hr Raw Data'!S37=""),'1 - 4 Hr Raw Data'!N37,"")</f>
        <v>0</v>
      </c>
      <c r="J41" s="65">
        <f>IF(AND('1 - 4 Hr Raw Data'!S37="",'2 - 24 Hr Raw Data'!S37=""),'1 - 4 Hr Raw Data'!O37,"")</f>
        <v>0</v>
      </c>
      <c r="K41" s="151" t="e">
        <f>IF(AND('1 - 4 Hr Raw Data'!S37="",'2 - 24 Hr Raw Data'!S37=""),(F41/(E41))*100,"")</f>
        <v>#DIV/0!</v>
      </c>
      <c r="L41" s="61" t="e">
        <f ca="1">IF(AND('1 - 4 Hr Raw Data'!S37="",'2 - 24 Hr Raw Data'!S37=""),K41/$K$11,"")</f>
        <v>#DIV/0!</v>
      </c>
      <c r="M41" s="61" t="e">
        <f>IF(AND('1 - 4 Hr Raw Data'!S37="",'2 - 24 Hr Raw Data'!S37=""),(G41/(E41))*100,"")</f>
        <v>#DIV/0!</v>
      </c>
      <c r="N41" s="61" t="e">
        <f ca="1">IF(AND('1 - 4 Hr Raw Data'!S37="",'2 - 24 Hr Raw Data'!S37=""),M41/$M$11,"")</f>
        <v>#DIV/0!</v>
      </c>
      <c r="O41" s="61" t="e">
        <f>IF(AND('1 - 4 Hr Raw Data'!S37="",'2 - 24 Hr Raw Data'!S37=""),(H41/(E41))*100,"")</f>
        <v>#DIV/0!</v>
      </c>
      <c r="P41" s="61" t="e">
        <f ca="1">IF(AND('1 - 4 Hr Raw Data'!S37="",'2 - 24 Hr Raw Data'!S37=""),O41/$O$11,"")</f>
        <v>#DIV/0!</v>
      </c>
      <c r="Q41" s="61" t="e">
        <f ca="1">IF(AND('1 - 4 Hr Raw Data'!S37="",'2 - 24 Hr Raw Data'!S37=""),I41/$I$11,"")</f>
        <v>#DIV/0!</v>
      </c>
      <c r="R41" s="61" t="e">
        <f ca="1">IF(AND('1 - 4 Hr Raw Data'!S37="",'2 - 24 Hr Raw Data'!S37=""),J41/$J$11,"")</f>
        <v>#DIV/0!</v>
      </c>
      <c r="S41" s="62" t="e">
        <f>IF(AND('1 - 4 Hr Raw Data'!S37="",'2 - 24 Hr Raw Data'!S37=""),(E41/D41)*($S$4/1.042)*2,"")</f>
        <v>#DIV/0!</v>
      </c>
      <c r="T41" s="63" t="e">
        <f>IF(AND('1 - 4 Hr Raw Data'!S37="",'2 - 24 Hr Raw Data'!S37=""),LOG(S41/S$6,2),"")</f>
        <v>#DIV/0!</v>
      </c>
      <c r="U41" s="64" t="e">
        <f ca="1">IF(AND('1 - 4 Hr Raw Data'!S37="",'2 - 24 Hr Raw Data'!S37=""),(S41/S$11)*100,"")</f>
        <v>#DIV/0!</v>
      </c>
      <c r="V41" s="64" t="e">
        <f ca="1">IF(AND('1 - 4 Hr Raw Data'!S37="",'2 - 24 Hr Raw Data'!S37=""),(S41-S$6)/(S$11-S$6)*100,"")</f>
        <v>#DIV/0!</v>
      </c>
      <c r="W41" s="65" t="e">
        <f ca="1">IF(AND('1 - 4 Hr Raw Data'!S37="",'2 - 24 Hr Raw Data'!S37=""),(T41/T$11)*100,"")</f>
        <v>#DIV/0!</v>
      </c>
      <c r="X41" s="195" t="str">
        <f>IF(AND('1 - 4 Hr Raw Data'!S37&lt;&gt;"",'2 - 24 Hr Raw Data'!S37=""),"4 Hour: "&amp;'1 - 4 Hr Raw Data'!S37,IF(AND('1 - 4 Hr Raw Data'!S37="",'2 - 24 Hr Raw Data'!S37&lt;&gt;""),"24 Hour: "&amp;'2 - 24 Hr Raw Data'!S37,IF(AND('1 - 4 Hr Raw Data'!S37="",'2 - 24 Hr Raw Data'!S37=""),"","4 Hour: "&amp;'1 - 4 Hr Raw Data'!S37&amp;"; 24 Hour: "&amp;'2 - 24 Hr Raw Data'!S37)))</f>
        <v/>
      </c>
      <c r="Y41" s="66" t="b">
        <f t="shared" si="0"/>
        <v>0</v>
      </c>
    </row>
    <row r="42" spans="1:25" s="66" customFormat="1" ht="14" x14ac:dyDescent="0.15">
      <c r="A42" s="223" t="str">
        <f>IF('1 - 4 Hr Raw Data'!Q38="","",'1 - 4 Hr Raw Data'!Q38)</f>
        <v/>
      </c>
      <c r="B42" s="180"/>
      <c r="C42" s="182" t="str">
        <f>IF(A42="","",'1 - 4 Hr Raw Data'!R38)</f>
        <v/>
      </c>
      <c r="D42" s="112">
        <f>IF(AND('1 - 4 Hr Raw Data'!S38="",'2 - 24 Hr Raw Data'!S38=""),'1 - 4 Hr Raw Data'!B38,"")</f>
        <v>0</v>
      </c>
      <c r="E42" s="113">
        <f>IF(AND('1 - 4 Hr Raw Data'!S38="",'2 - 24 Hr Raw Data'!S38=""),'1 - 4 Hr Raw Data'!J38,"")</f>
        <v>0</v>
      </c>
      <c r="F42" s="60">
        <f>IF(AND('1 - 4 Hr Raw Data'!S38="",'2 - 24 Hr Raw Data'!S38=""),'1 - 4 Hr Raw Data'!K38,"")</f>
        <v>0</v>
      </c>
      <c r="G42" s="60">
        <f>IF(AND('1 - 4 Hr Raw Data'!S38="",'2 - 24 Hr Raw Data'!S38=""),'1 - 4 Hr Raw Data'!L38,"")</f>
        <v>0</v>
      </c>
      <c r="H42" s="60">
        <f>IF(AND('1 - 4 Hr Raw Data'!S38="",'2 - 24 Hr Raw Data'!S38=""),'1 - 4 Hr Raw Data'!M38,"")</f>
        <v>0</v>
      </c>
      <c r="I42" s="64">
        <f>IF(AND('1 - 4 Hr Raw Data'!S38="",'2 - 24 Hr Raw Data'!S38=""),'1 - 4 Hr Raw Data'!N38,"")</f>
        <v>0</v>
      </c>
      <c r="J42" s="65">
        <f>IF(AND('1 - 4 Hr Raw Data'!S38="",'2 - 24 Hr Raw Data'!S38=""),'1 - 4 Hr Raw Data'!O38,"")</f>
        <v>0</v>
      </c>
      <c r="K42" s="151" t="e">
        <f>IF(AND('1 - 4 Hr Raw Data'!S38="",'2 - 24 Hr Raw Data'!S38=""),(F42/(E42))*100,"")</f>
        <v>#DIV/0!</v>
      </c>
      <c r="L42" s="61" t="e">
        <f ca="1">IF(AND('1 - 4 Hr Raw Data'!S38="",'2 - 24 Hr Raw Data'!S38=""),K42/$K$11,"")</f>
        <v>#DIV/0!</v>
      </c>
      <c r="M42" s="61" t="e">
        <f>IF(AND('1 - 4 Hr Raw Data'!S38="",'2 - 24 Hr Raw Data'!S38=""),(G42/(E42))*100,"")</f>
        <v>#DIV/0!</v>
      </c>
      <c r="N42" s="61" t="e">
        <f ca="1">IF(AND('1 - 4 Hr Raw Data'!S38="",'2 - 24 Hr Raw Data'!S38=""),M42/$M$11,"")</f>
        <v>#DIV/0!</v>
      </c>
      <c r="O42" s="61" t="e">
        <f>IF(AND('1 - 4 Hr Raw Data'!S38="",'2 - 24 Hr Raw Data'!S38=""),(H42/(E42))*100,"")</f>
        <v>#DIV/0!</v>
      </c>
      <c r="P42" s="61" t="e">
        <f ca="1">IF(AND('1 - 4 Hr Raw Data'!S38="",'2 - 24 Hr Raw Data'!S38=""),O42/$O$11,"")</f>
        <v>#DIV/0!</v>
      </c>
      <c r="Q42" s="61" t="e">
        <f ca="1">IF(AND('1 - 4 Hr Raw Data'!S38="",'2 - 24 Hr Raw Data'!S38=""),I42/$I$11,"")</f>
        <v>#DIV/0!</v>
      </c>
      <c r="R42" s="61" t="e">
        <f ca="1">IF(AND('1 - 4 Hr Raw Data'!S38="",'2 - 24 Hr Raw Data'!S38=""),J42/$J$11,"")</f>
        <v>#DIV/0!</v>
      </c>
      <c r="S42" s="62" t="e">
        <f>IF(AND('1 - 4 Hr Raw Data'!S38="",'2 - 24 Hr Raw Data'!S38=""),(E42/D42)*($S$4/1.042)*2,"")</f>
        <v>#DIV/0!</v>
      </c>
      <c r="T42" s="63" t="e">
        <f>IF(AND('1 - 4 Hr Raw Data'!S38="",'2 - 24 Hr Raw Data'!S38=""),LOG(S42/S$6,2),"")</f>
        <v>#DIV/0!</v>
      </c>
      <c r="U42" s="64" t="e">
        <f ca="1">IF(AND('1 - 4 Hr Raw Data'!S38="",'2 - 24 Hr Raw Data'!S38=""),(S42/S$11)*100,"")</f>
        <v>#DIV/0!</v>
      </c>
      <c r="V42" s="64" t="e">
        <f ca="1">IF(AND('1 - 4 Hr Raw Data'!S38="",'2 - 24 Hr Raw Data'!S38=""),(S42-S$6)/(S$11-S$6)*100,"")</f>
        <v>#DIV/0!</v>
      </c>
      <c r="W42" s="65" t="e">
        <f ca="1">IF(AND('1 - 4 Hr Raw Data'!S38="",'2 - 24 Hr Raw Data'!S38=""),(T42/T$11)*100,"")</f>
        <v>#DIV/0!</v>
      </c>
      <c r="X42" s="195" t="str">
        <f>IF(AND('1 - 4 Hr Raw Data'!S38&lt;&gt;"",'2 - 24 Hr Raw Data'!S38=""),"4 Hour: "&amp;'1 - 4 Hr Raw Data'!S38,IF(AND('1 - 4 Hr Raw Data'!S38="",'2 - 24 Hr Raw Data'!S38&lt;&gt;""),"24 Hour: "&amp;'2 - 24 Hr Raw Data'!S38,IF(AND('1 - 4 Hr Raw Data'!S38="",'2 - 24 Hr Raw Data'!S38=""),"","4 Hour: "&amp;'1 - 4 Hr Raw Data'!S38&amp;"; 24 Hour: "&amp;'2 - 24 Hr Raw Data'!S38)))</f>
        <v/>
      </c>
      <c r="Y42" s="66" t="b">
        <f t="shared" si="0"/>
        <v>0</v>
      </c>
    </row>
    <row r="43" spans="1:25" s="66" customFormat="1" ht="14" x14ac:dyDescent="0.15">
      <c r="A43" s="223" t="str">
        <f>IF('1 - 4 Hr Raw Data'!Q39="","",'1 - 4 Hr Raw Data'!Q39)</f>
        <v/>
      </c>
      <c r="B43" s="180"/>
      <c r="C43" s="182" t="str">
        <f>IF(A43="","",'1 - 4 Hr Raw Data'!R39)</f>
        <v/>
      </c>
      <c r="D43" s="112">
        <f>IF(AND('1 - 4 Hr Raw Data'!S39="",'2 - 24 Hr Raw Data'!S39=""),'1 - 4 Hr Raw Data'!B39,"")</f>
        <v>0</v>
      </c>
      <c r="E43" s="113">
        <f>IF(AND('1 - 4 Hr Raw Data'!S39="",'2 - 24 Hr Raw Data'!S39=""),'1 - 4 Hr Raw Data'!J39,"")</f>
        <v>0</v>
      </c>
      <c r="F43" s="60">
        <f>IF(AND('1 - 4 Hr Raw Data'!S39="",'2 - 24 Hr Raw Data'!S39=""),'1 - 4 Hr Raw Data'!K39,"")</f>
        <v>0</v>
      </c>
      <c r="G43" s="60">
        <f>IF(AND('1 - 4 Hr Raw Data'!S39="",'2 - 24 Hr Raw Data'!S39=""),'1 - 4 Hr Raw Data'!L39,"")</f>
        <v>0</v>
      </c>
      <c r="H43" s="60">
        <f>IF(AND('1 - 4 Hr Raw Data'!S39="",'2 - 24 Hr Raw Data'!S39=""),'1 - 4 Hr Raw Data'!M39,"")</f>
        <v>0</v>
      </c>
      <c r="I43" s="64">
        <f>IF(AND('1 - 4 Hr Raw Data'!S39="",'2 - 24 Hr Raw Data'!S39=""),'1 - 4 Hr Raw Data'!N39,"")</f>
        <v>0</v>
      </c>
      <c r="J43" s="65">
        <f>IF(AND('1 - 4 Hr Raw Data'!S39="",'2 - 24 Hr Raw Data'!S39=""),'1 - 4 Hr Raw Data'!O39,"")</f>
        <v>0</v>
      </c>
      <c r="K43" s="151" t="e">
        <f>IF(AND('1 - 4 Hr Raw Data'!S39="",'2 - 24 Hr Raw Data'!S39=""),(F43/(E43))*100,"")</f>
        <v>#DIV/0!</v>
      </c>
      <c r="L43" s="61" t="e">
        <f ca="1">IF(AND('1 - 4 Hr Raw Data'!S39="",'2 - 24 Hr Raw Data'!S39=""),K43/$K$11,"")</f>
        <v>#DIV/0!</v>
      </c>
      <c r="M43" s="61" t="e">
        <f>IF(AND('1 - 4 Hr Raw Data'!S39="",'2 - 24 Hr Raw Data'!S39=""),(G43/(E43))*100,"")</f>
        <v>#DIV/0!</v>
      </c>
      <c r="N43" s="61" t="e">
        <f ca="1">IF(AND('1 - 4 Hr Raw Data'!S39="",'2 - 24 Hr Raw Data'!S39=""),M43/$M$11,"")</f>
        <v>#DIV/0!</v>
      </c>
      <c r="O43" s="61" t="e">
        <f>IF(AND('1 - 4 Hr Raw Data'!S39="",'2 - 24 Hr Raw Data'!S39=""),(H43/(E43))*100,"")</f>
        <v>#DIV/0!</v>
      </c>
      <c r="P43" s="61" t="e">
        <f ca="1">IF(AND('1 - 4 Hr Raw Data'!S39="",'2 - 24 Hr Raw Data'!S39=""),O43/$O$11,"")</f>
        <v>#DIV/0!</v>
      </c>
      <c r="Q43" s="61" t="e">
        <f ca="1">IF(AND('1 - 4 Hr Raw Data'!S39="",'2 - 24 Hr Raw Data'!S39=""),I43/$I$11,"")</f>
        <v>#DIV/0!</v>
      </c>
      <c r="R43" s="61" t="e">
        <f ca="1">IF(AND('1 - 4 Hr Raw Data'!S39="",'2 - 24 Hr Raw Data'!S39=""),J43/$J$11,"")</f>
        <v>#DIV/0!</v>
      </c>
      <c r="S43" s="62" t="e">
        <f>IF(AND('1 - 4 Hr Raw Data'!S39="",'2 - 24 Hr Raw Data'!S39=""),(E43/D43)*($S$4/1.042)*2,"")</f>
        <v>#DIV/0!</v>
      </c>
      <c r="T43" s="63" t="e">
        <f>IF(AND('1 - 4 Hr Raw Data'!S39="",'2 - 24 Hr Raw Data'!S39=""),LOG(S43/S$6,2),"")</f>
        <v>#DIV/0!</v>
      </c>
      <c r="U43" s="64" t="e">
        <f ca="1">IF(AND('1 - 4 Hr Raw Data'!S39="",'2 - 24 Hr Raw Data'!S39=""),(S43/S$11)*100,"")</f>
        <v>#DIV/0!</v>
      </c>
      <c r="V43" s="64" t="e">
        <f ca="1">IF(AND('1 - 4 Hr Raw Data'!S39="",'2 - 24 Hr Raw Data'!S39=""),(S43-S$6)/(S$11-S$6)*100,"")</f>
        <v>#DIV/0!</v>
      </c>
      <c r="W43" s="65" t="e">
        <f ca="1">IF(AND('1 - 4 Hr Raw Data'!S39="",'2 - 24 Hr Raw Data'!S39=""),(T43/T$11)*100,"")</f>
        <v>#DIV/0!</v>
      </c>
      <c r="X43" s="195" t="str">
        <f>IF(AND('1 - 4 Hr Raw Data'!S39&lt;&gt;"",'2 - 24 Hr Raw Data'!S39=""),"4 Hour: "&amp;'1 - 4 Hr Raw Data'!S39,IF(AND('1 - 4 Hr Raw Data'!S39="",'2 - 24 Hr Raw Data'!S39&lt;&gt;""),"24 Hour: "&amp;'2 - 24 Hr Raw Data'!S39,IF(AND('1 - 4 Hr Raw Data'!S39="",'2 - 24 Hr Raw Data'!S39=""),"","4 Hour: "&amp;'1 - 4 Hr Raw Data'!S39&amp;"; 24 Hour: "&amp;'2 - 24 Hr Raw Data'!S39)))</f>
        <v/>
      </c>
      <c r="Y43" s="66" t="b">
        <f t="shared" si="0"/>
        <v>0</v>
      </c>
    </row>
    <row r="44" spans="1:25" s="66" customFormat="1" ht="14" x14ac:dyDescent="0.15">
      <c r="A44" s="223" t="str">
        <f>IF('1 - 4 Hr Raw Data'!Q40="","",'1 - 4 Hr Raw Data'!Q40)</f>
        <v/>
      </c>
      <c r="B44" s="180"/>
      <c r="C44" s="182" t="str">
        <f>IF(A44="","",'1 - 4 Hr Raw Data'!R40)</f>
        <v/>
      </c>
      <c r="D44" s="112">
        <f>IF(AND('1 - 4 Hr Raw Data'!S40="",'2 - 24 Hr Raw Data'!S40=""),'1 - 4 Hr Raw Data'!B40,"")</f>
        <v>0</v>
      </c>
      <c r="E44" s="113">
        <f>IF(AND('1 - 4 Hr Raw Data'!S40="",'2 - 24 Hr Raw Data'!S40=""),'1 - 4 Hr Raw Data'!J40,"")</f>
        <v>0</v>
      </c>
      <c r="F44" s="60">
        <f>IF(AND('1 - 4 Hr Raw Data'!S40="",'2 - 24 Hr Raw Data'!S40=""),'1 - 4 Hr Raw Data'!K40,"")</f>
        <v>0</v>
      </c>
      <c r="G44" s="60">
        <f>IF(AND('1 - 4 Hr Raw Data'!S40="",'2 - 24 Hr Raw Data'!S40=""),'1 - 4 Hr Raw Data'!L40,"")</f>
        <v>0</v>
      </c>
      <c r="H44" s="60">
        <f>IF(AND('1 - 4 Hr Raw Data'!S40="",'2 - 24 Hr Raw Data'!S40=""),'1 - 4 Hr Raw Data'!M40,"")</f>
        <v>0</v>
      </c>
      <c r="I44" s="64">
        <f>IF(AND('1 - 4 Hr Raw Data'!S40="",'2 - 24 Hr Raw Data'!S40=""),'1 - 4 Hr Raw Data'!N40,"")</f>
        <v>0</v>
      </c>
      <c r="J44" s="65">
        <f>IF(AND('1 - 4 Hr Raw Data'!S40="",'2 - 24 Hr Raw Data'!S40=""),'1 - 4 Hr Raw Data'!O40,"")</f>
        <v>0</v>
      </c>
      <c r="K44" s="151" t="e">
        <f>IF(AND('1 - 4 Hr Raw Data'!S40="",'2 - 24 Hr Raw Data'!S40=""),(F44/(E44))*100,"")</f>
        <v>#DIV/0!</v>
      </c>
      <c r="L44" s="61" t="e">
        <f ca="1">IF(AND('1 - 4 Hr Raw Data'!S40="",'2 - 24 Hr Raw Data'!S40=""),K44/$K$11,"")</f>
        <v>#DIV/0!</v>
      </c>
      <c r="M44" s="61" t="e">
        <f>IF(AND('1 - 4 Hr Raw Data'!S40="",'2 - 24 Hr Raw Data'!S40=""),(G44/(E44))*100,"")</f>
        <v>#DIV/0!</v>
      </c>
      <c r="N44" s="61" t="e">
        <f ca="1">IF(AND('1 - 4 Hr Raw Data'!S40="",'2 - 24 Hr Raw Data'!S40=""),M44/$M$11,"")</f>
        <v>#DIV/0!</v>
      </c>
      <c r="O44" s="61" t="e">
        <f>IF(AND('1 - 4 Hr Raw Data'!S40="",'2 - 24 Hr Raw Data'!S40=""),(H44/(E44))*100,"")</f>
        <v>#DIV/0!</v>
      </c>
      <c r="P44" s="61" t="e">
        <f ca="1">IF(AND('1 - 4 Hr Raw Data'!S40="",'2 - 24 Hr Raw Data'!S40=""),O44/$O$11,"")</f>
        <v>#DIV/0!</v>
      </c>
      <c r="Q44" s="61" t="e">
        <f ca="1">IF(AND('1 - 4 Hr Raw Data'!S40="",'2 - 24 Hr Raw Data'!S40=""),I44/$I$11,"")</f>
        <v>#DIV/0!</v>
      </c>
      <c r="R44" s="61" t="e">
        <f ca="1">IF(AND('1 - 4 Hr Raw Data'!S40="",'2 - 24 Hr Raw Data'!S40=""),J44/$J$11,"")</f>
        <v>#DIV/0!</v>
      </c>
      <c r="S44" s="62" t="e">
        <f>IF(AND('1 - 4 Hr Raw Data'!S40="",'2 - 24 Hr Raw Data'!S40=""),(E44/D44)*($S$4/1.042)*2,"")</f>
        <v>#DIV/0!</v>
      </c>
      <c r="T44" s="63" t="e">
        <f>IF(AND('1 - 4 Hr Raw Data'!S40="",'2 - 24 Hr Raw Data'!S40=""),LOG(S44/S$6,2),"")</f>
        <v>#DIV/0!</v>
      </c>
      <c r="U44" s="64" t="e">
        <f ca="1">IF(AND('1 - 4 Hr Raw Data'!S40="",'2 - 24 Hr Raw Data'!S40=""),(S44/S$11)*100,"")</f>
        <v>#DIV/0!</v>
      </c>
      <c r="V44" s="64" t="e">
        <f ca="1">IF(AND('1 - 4 Hr Raw Data'!S40="",'2 - 24 Hr Raw Data'!S40=""),(S44-S$6)/(S$11-S$6)*100,"")</f>
        <v>#DIV/0!</v>
      </c>
      <c r="W44" s="65" t="e">
        <f ca="1">IF(AND('1 - 4 Hr Raw Data'!S40="",'2 - 24 Hr Raw Data'!S40=""),(T44/T$11)*100,"")</f>
        <v>#DIV/0!</v>
      </c>
      <c r="X44" s="195" t="str">
        <f>IF(AND('1 - 4 Hr Raw Data'!S40&lt;&gt;"",'2 - 24 Hr Raw Data'!S40=""),"4 Hour: "&amp;'1 - 4 Hr Raw Data'!S40,IF(AND('1 - 4 Hr Raw Data'!S40="",'2 - 24 Hr Raw Data'!S40&lt;&gt;""),"24 Hour: "&amp;'2 - 24 Hr Raw Data'!S40,IF(AND('1 - 4 Hr Raw Data'!S40="",'2 - 24 Hr Raw Data'!S40=""),"","4 Hour: "&amp;'1 - 4 Hr Raw Data'!S40&amp;"; 24 Hour: "&amp;'2 - 24 Hr Raw Data'!S40)))</f>
        <v/>
      </c>
      <c r="Y44" s="66" t="b">
        <f t="shared" si="0"/>
        <v>0</v>
      </c>
    </row>
    <row r="45" spans="1:25" s="66" customFormat="1" ht="14" x14ac:dyDescent="0.15">
      <c r="A45" s="223" t="str">
        <f>IF('1 - 4 Hr Raw Data'!Q41="","",'1 - 4 Hr Raw Data'!Q41)</f>
        <v/>
      </c>
      <c r="B45" s="180"/>
      <c r="C45" s="182" t="str">
        <f>IF(A45="","",'1 - 4 Hr Raw Data'!R41)</f>
        <v/>
      </c>
      <c r="D45" s="112">
        <f>IF(AND('1 - 4 Hr Raw Data'!S41="",'2 - 24 Hr Raw Data'!S41=""),'1 - 4 Hr Raw Data'!B41,"")</f>
        <v>0</v>
      </c>
      <c r="E45" s="113">
        <f>IF(AND('1 - 4 Hr Raw Data'!S41="",'2 - 24 Hr Raw Data'!S41=""),'1 - 4 Hr Raw Data'!J41,"")</f>
        <v>0</v>
      </c>
      <c r="F45" s="60">
        <f>IF(AND('1 - 4 Hr Raw Data'!S41="",'2 - 24 Hr Raw Data'!S41=""),'1 - 4 Hr Raw Data'!K41,"")</f>
        <v>0</v>
      </c>
      <c r="G45" s="60">
        <f>IF(AND('1 - 4 Hr Raw Data'!S41="",'2 - 24 Hr Raw Data'!S41=""),'1 - 4 Hr Raw Data'!L41,"")</f>
        <v>0</v>
      </c>
      <c r="H45" s="60">
        <f>IF(AND('1 - 4 Hr Raw Data'!S41="",'2 - 24 Hr Raw Data'!S41=""),'1 - 4 Hr Raw Data'!M41,"")</f>
        <v>0</v>
      </c>
      <c r="I45" s="64">
        <f>IF(AND('1 - 4 Hr Raw Data'!S41="",'2 - 24 Hr Raw Data'!S41=""),'1 - 4 Hr Raw Data'!N41,"")</f>
        <v>0</v>
      </c>
      <c r="J45" s="65">
        <f>IF(AND('1 - 4 Hr Raw Data'!S41="",'2 - 24 Hr Raw Data'!S41=""),'1 - 4 Hr Raw Data'!O41,"")</f>
        <v>0</v>
      </c>
      <c r="K45" s="151" t="e">
        <f>IF(AND('1 - 4 Hr Raw Data'!S41="",'2 - 24 Hr Raw Data'!S41=""),(F45/(E45))*100,"")</f>
        <v>#DIV/0!</v>
      </c>
      <c r="L45" s="61" t="e">
        <f ca="1">IF(AND('1 - 4 Hr Raw Data'!S41="",'2 - 24 Hr Raw Data'!S41=""),K45/$K$11,"")</f>
        <v>#DIV/0!</v>
      </c>
      <c r="M45" s="61" t="e">
        <f>IF(AND('1 - 4 Hr Raw Data'!S41="",'2 - 24 Hr Raw Data'!S41=""),(G45/(E45))*100,"")</f>
        <v>#DIV/0!</v>
      </c>
      <c r="N45" s="61" t="e">
        <f ca="1">IF(AND('1 - 4 Hr Raw Data'!S41="",'2 - 24 Hr Raw Data'!S41=""),M45/$M$11,"")</f>
        <v>#DIV/0!</v>
      </c>
      <c r="O45" s="61" t="e">
        <f>IF(AND('1 - 4 Hr Raw Data'!S41="",'2 - 24 Hr Raw Data'!S41=""),(H45/(E45))*100,"")</f>
        <v>#DIV/0!</v>
      </c>
      <c r="P45" s="61" t="e">
        <f ca="1">IF(AND('1 - 4 Hr Raw Data'!S41="",'2 - 24 Hr Raw Data'!S41=""),O45/$O$11,"")</f>
        <v>#DIV/0!</v>
      </c>
      <c r="Q45" s="61" t="e">
        <f ca="1">IF(AND('1 - 4 Hr Raw Data'!S41="",'2 - 24 Hr Raw Data'!S41=""),I45/$I$11,"")</f>
        <v>#DIV/0!</v>
      </c>
      <c r="R45" s="61" t="e">
        <f ca="1">IF(AND('1 - 4 Hr Raw Data'!S41="",'2 - 24 Hr Raw Data'!S41=""),J45/$J$11,"")</f>
        <v>#DIV/0!</v>
      </c>
      <c r="S45" s="62" t="e">
        <f>IF(AND('1 - 4 Hr Raw Data'!S41="",'2 - 24 Hr Raw Data'!S41=""),(E45/D45)*($S$4/1.042)*2,"")</f>
        <v>#DIV/0!</v>
      </c>
      <c r="T45" s="63" t="e">
        <f>IF(AND('1 - 4 Hr Raw Data'!S41="",'2 - 24 Hr Raw Data'!S41=""),LOG(S45/S$6,2),"")</f>
        <v>#DIV/0!</v>
      </c>
      <c r="U45" s="64" t="e">
        <f ca="1">IF(AND('1 - 4 Hr Raw Data'!S41="",'2 - 24 Hr Raw Data'!S41=""),(S45/S$11)*100,"")</f>
        <v>#DIV/0!</v>
      </c>
      <c r="V45" s="64" t="e">
        <f ca="1">IF(AND('1 - 4 Hr Raw Data'!S41="",'2 - 24 Hr Raw Data'!S41=""),(S45-S$6)/(S$11-S$6)*100,"")</f>
        <v>#DIV/0!</v>
      </c>
      <c r="W45" s="65" t="e">
        <f ca="1">IF(AND('1 - 4 Hr Raw Data'!S41="",'2 - 24 Hr Raw Data'!S41=""),(T45/T$11)*100,"")</f>
        <v>#DIV/0!</v>
      </c>
      <c r="X45" s="195" t="str">
        <f>IF(AND('1 - 4 Hr Raw Data'!S41&lt;&gt;"",'2 - 24 Hr Raw Data'!S41=""),"4 Hour: "&amp;'1 - 4 Hr Raw Data'!S41,IF(AND('1 - 4 Hr Raw Data'!S41="",'2 - 24 Hr Raw Data'!S41&lt;&gt;""),"24 Hour: "&amp;'2 - 24 Hr Raw Data'!S41,IF(AND('1 - 4 Hr Raw Data'!S41="",'2 - 24 Hr Raw Data'!S41=""),"","4 Hour: "&amp;'1 - 4 Hr Raw Data'!S41&amp;"; 24 Hour: "&amp;'2 - 24 Hr Raw Data'!S41)))</f>
        <v/>
      </c>
      <c r="Y45" s="66" t="b">
        <f t="shared" si="0"/>
        <v>0</v>
      </c>
    </row>
    <row r="46" spans="1:25" s="66" customFormat="1" ht="14" x14ac:dyDescent="0.15">
      <c r="A46" s="223" t="str">
        <f>IF('1 - 4 Hr Raw Data'!Q42="","",'1 - 4 Hr Raw Data'!Q42)</f>
        <v/>
      </c>
      <c r="B46" s="180"/>
      <c r="C46" s="182" t="str">
        <f>IF(A46="","",'1 - 4 Hr Raw Data'!R42)</f>
        <v/>
      </c>
      <c r="D46" s="112">
        <f>IF(AND('1 - 4 Hr Raw Data'!S42="",'2 - 24 Hr Raw Data'!S42=""),'1 - 4 Hr Raw Data'!B42,"")</f>
        <v>0</v>
      </c>
      <c r="E46" s="113">
        <f>IF(AND('1 - 4 Hr Raw Data'!S42="",'2 - 24 Hr Raw Data'!S42=""),'1 - 4 Hr Raw Data'!J42,"")</f>
        <v>0</v>
      </c>
      <c r="F46" s="60">
        <f>IF(AND('1 - 4 Hr Raw Data'!S42="",'2 - 24 Hr Raw Data'!S42=""),'1 - 4 Hr Raw Data'!K42,"")</f>
        <v>0</v>
      </c>
      <c r="G46" s="60">
        <f>IF(AND('1 - 4 Hr Raw Data'!S42="",'2 - 24 Hr Raw Data'!S42=""),'1 - 4 Hr Raw Data'!L42,"")</f>
        <v>0</v>
      </c>
      <c r="H46" s="60">
        <f>IF(AND('1 - 4 Hr Raw Data'!S42="",'2 - 24 Hr Raw Data'!S42=""),'1 - 4 Hr Raw Data'!M42,"")</f>
        <v>0</v>
      </c>
      <c r="I46" s="64">
        <f>IF(AND('1 - 4 Hr Raw Data'!S42="",'2 - 24 Hr Raw Data'!S42=""),'1 - 4 Hr Raw Data'!N42,"")</f>
        <v>0</v>
      </c>
      <c r="J46" s="65">
        <f>IF(AND('1 - 4 Hr Raw Data'!S42="",'2 - 24 Hr Raw Data'!S42=""),'1 - 4 Hr Raw Data'!O42,"")</f>
        <v>0</v>
      </c>
      <c r="K46" s="151" t="e">
        <f>IF(AND('1 - 4 Hr Raw Data'!S42="",'2 - 24 Hr Raw Data'!S42=""),(F46/(E46))*100,"")</f>
        <v>#DIV/0!</v>
      </c>
      <c r="L46" s="61" t="e">
        <f ca="1">IF(AND('1 - 4 Hr Raw Data'!S42="",'2 - 24 Hr Raw Data'!S42=""),K46/$K$11,"")</f>
        <v>#DIV/0!</v>
      </c>
      <c r="M46" s="61" t="e">
        <f>IF(AND('1 - 4 Hr Raw Data'!S42="",'2 - 24 Hr Raw Data'!S42=""),(G46/(E46))*100,"")</f>
        <v>#DIV/0!</v>
      </c>
      <c r="N46" s="61" t="e">
        <f ca="1">IF(AND('1 - 4 Hr Raw Data'!S42="",'2 - 24 Hr Raw Data'!S42=""),M46/$M$11,"")</f>
        <v>#DIV/0!</v>
      </c>
      <c r="O46" s="61" t="e">
        <f>IF(AND('1 - 4 Hr Raw Data'!S42="",'2 - 24 Hr Raw Data'!S42=""),(H46/(E46))*100,"")</f>
        <v>#DIV/0!</v>
      </c>
      <c r="P46" s="61" t="e">
        <f ca="1">IF(AND('1 - 4 Hr Raw Data'!S42="",'2 - 24 Hr Raw Data'!S42=""),O46/$O$11,"")</f>
        <v>#DIV/0!</v>
      </c>
      <c r="Q46" s="61" t="e">
        <f ca="1">IF(AND('1 - 4 Hr Raw Data'!S42="",'2 - 24 Hr Raw Data'!S42=""),I46/$I$11,"")</f>
        <v>#DIV/0!</v>
      </c>
      <c r="R46" s="61" t="e">
        <f ca="1">IF(AND('1 - 4 Hr Raw Data'!S42="",'2 - 24 Hr Raw Data'!S42=""),J46/$J$11,"")</f>
        <v>#DIV/0!</v>
      </c>
      <c r="S46" s="62" t="e">
        <f>IF(AND('1 - 4 Hr Raw Data'!S42="",'2 - 24 Hr Raw Data'!S42=""),(E46/D46)*($S$4/1.042)*2,"")</f>
        <v>#DIV/0!</v>
      </c>
      <c r="T46" s="63" t="e">
        <f>IF(AND('1 - 4 Hr Raw Data'!S42="",'2 - 24 Hr Raw Data'!S42=""),LOG(S46/S$6,2),"")</f>
        <v>#DIV/0!</v>
      </c>
      <c r="U46" s="64" t="e">
        <f ca="1">IF(AND('1 - 4 Hr Raw Data'!S42="",'2 - 24 Hr Raw Data'!S42=""),(S46/S$11)*100,"")</f>
        <v>#DIV/0!</v>
      </c>
      <c r="V46" s="64" t="e">
        <f ca="1">IF(AND('1 - 4 Hr Raw Data'!S42="",'2 - 24 Hr Raw Data'!S42=""),(S46-S$6)/(S$11-S$6)*100,"")</f>
        <v>#DIV/0!</v>
      </c>
      <c r="W46" s="65" t="e">
        <f ca="1">IF(AND('1 - 4 Hr Raw Data'!S42="",'2 - 24 Hr Raw Data'!S42=""),(T46/T$11)*100,"")</f>
        <v>#DIV/0!</v>
      </c>
      <c r="X46" s="195" t="str">
        <f>IF(AND('1 - 4 Hr Raw Data'!S42&lt;&gt;"",'2 - 24 Hr Raw Data'!S42=""),"4 Hour: "&amp;'1 - 4 Hr Raw Data'!S42,IF(AND('1 - 4 Hr Raw Data'!S42="",'2 - 24 Hr Raw Data'!S42&lt;&gt;""),"24 Hour: "&amp;'2 - 24 Hr Raw Data'!S42,IF(AND('1 - 4 Hr Raw Data'!S42="",'2 - 24 Hr Raw Data'!S42=""),"","4 Hour: "&amp;'1 - 4 Hr Raw Data'!S42&amp;"; 24 Hour: "&amp;'2 - 24 Hr Raw Data'!S42)))</f>
        <v/>
      </c>
      <c r="Y46" s="66" t="b">
        <f t="shared" si="0"/>
        <v>0</v>
      </c>
    </row>
    <row r="47" spans="1:25" s="66" customFormat="1" ht="14" x14ac:dyDescent="0.15">
      <c r="A47" s="223" t="str">
        <f>IF('1 - 4 Hr Raw Data'!Q43="","",'1 - 4 Hr Raw Data'!Q43)</f>
        <v/>
      </c>
      <c r="B47" s="180"/>
      <c r="C47" s="182" t="str">
        <f>IF(A47="","",'1 - 4 Hr Raw Data'!R43)</f>
        <v/>
      </c>
      <c r="D47" s="112">
        <f>IF(AND('1 - 4 Hr Raw Data'!S43="",'2 - 24 Hr Raw Data'!S43=""),'1 - 4 Hr Raw Data'!B43,"")</f>
        <v>0</v>
      </c>
      <c r="E47" s="113">
        <f>IF(AND('1 - 4 Hr Raw Data'!S43="",'2 - 24 Hr Raw Data'!S43=""),'1 - 4 Hr Raw Data'!J43,"")</f>
        <v>0</v>
      </c>
      <c r="F47" s="60">
        <f>IF(AND('1 - 4 Hr Raw Data'!S43="",'2 - 24 Hr Raw Data'!S43=""),'1 - 4 Hr Raw Data'!K43,"")</f>
        <v>0</v>
      </c>
      <c r="G47" s="60">
        <f>IF(AND('1 - 4 Hr Raw Data'!S43="",'2 - 24 Hr Raw Data'!S43=""),'1 - 4 Hr Raw Data'!L43,"")</f>
        <v>0</v>
      </c>
      <c r="H47" s="60">
        <f>IF(AND('1 - 4 Hr Raw Data'!S43="",'2 - 24 Hr Raw Data'!S43=""),'1 - 4 Hr Raw Data'!M43,"")</f>
        <v>0</v>
      </c>
      <c r="I47" s="64">
        <f>IF(AND('1 - 4 Hr Raw Data'!S43="",'2 - 24 Hr Raw Data'!S43=""),'1 - 4 Hr Raw Data'!N43,"")</f>
        <v>0</v>
      </c>
      <c r="J47" s="65">
        <f>IF(AND('1 - 4 Hr Raw Data'!S43="",'2 - 24 Hr Raw Data'!S43=""),'1 - 4 Hr Raw Data'!O43,"")</f>
        <v>0</v>
      </c>
      <c r="K47" s="151" t="e">
        <f>IF(AND('1 - 4 Hr Raw Data'!S43="",'2 - 24 Hr Raw Data'!S43=""),(F47/(E47))*100,"")</f>
        <v>#DIV/0!</v>
      </c>
      <c r="L47" s="61" t="e">
        <f ca="1">IF(AND('1 - 4 Hr Raw Data'!S43="",'2 - 24 Hr Raw Data'!S43=""),K47/$K$11,"")</f>
        <v>#DIV/0!</v>
      </c>
      <c r="M47" s="61" t="e">
        <f>IF(AND('1 - 4 Hr Raw Data'!S43="",'2 - 24 Hr Raw Data'!S43=""),(G47/(E47))*100,"")</f>
        <v>#DIV/0!</v>
      </c>
      <c r="N47" s="61" t="e">
        <f ca="1">IF(AND('1 - 4 Hr Raw Data'!S43="",'2 - 24 Hr Raw Data'!S43=""),M47/$M$11,"")</f>
        <v>#DIV/0!</v>
      </c>
      <c r="O47" s="61" t="e">
        <f>IF(AND('1 - 4 Hr Raw Data'!S43="",'2 - 24 Hr Raw Data'!S43=""),(H47/(E47))*100,"")</f>
        <v>#DIV/0!</v>
      </c>
      <c r="P47" s="61" t="e">
        <f ca="1">IF(AND('1 - 4 Hr Raw Data'!S43="",'2 - 24 Hr Raw Data'!S43=""),O47/$O$11,"")</f>
        <v>#DIV/0!</v>
      </c>
      <c r="Q47" s="61" t="e">
        <f ca="1">IF(AND('1 - 4 Hr Raw Data'!S43="",'2 - 24 Hr Raw Data'!S43=""),I47/$I$11,"")</f>
        <v>#DIV/0!</v>
      </c>
      <c r="R47" s="61" t="e">
        <f ca="1">IF(AND('1 - 4 Hr Raw Data'!S43="",'2 - 24 Hr Raw Data'!S43=""),J47/$J$11,"")</f>
        <v>#DIV/0!</v>
      </c>
      <c r="S47" s="62" t="e">
        <f>IF(AND('1 - 4 Hr Raw Data'!S43="",'2 - 24 Hr Raw Data'!S43=""),(E47/D47)*($S$4/1.042)*2,"")</f>
        <v>#DIV/0!</v>
      </c>
      <c r="T47" s="63" t="e">
        <f>IF(AND('1 - 4 Hr Raw Data'!S43="",'2 - 24 Hr Raw Data'!S43=""),LOG(S47/S$6,2),"")</f>
        <v>#DIV/0!</v>
      </c>
      <c r="U47" s="64" t="e">
        <f ca="1">IF(AND('1 - 4 Hr Raw Data'!S43="",'2 - 24 Hr Raw Data'!S43=""),(S47/S$11)*100,"")</f>
        <v>#DIV/0!</v>
      </c>
      <c r="V47" s="64" t="e">
        <f ca="1">IF(AND('1 - 4 Hr Raw Data'!S43="",'2 - 24 Hr Raw Data'!S43=""),(S47-S$6)/(S$11-S$6)*100,"")</f>
        <v>#DIV/0!</v>
      </c>
      <c r="W47" s="65" t="e">
        <f ca="1">IF(AND('1 - 4 Hr Raw Data'!S43="",'2 - 24 Hr Raw Data'!S43=""),(T47/T$11)*100,"")</f>
        <v>#DIV/0!</v>
      </c>
      <c r="X47" s="195" t="str">
        <f>IF(AND('1 - 4 Hr Raw Data'!S43&lt;&gt;"",'2 - 24 Hr Raw Data'!S43=""),"4 Hour: "&amp;'1 - 4 Hr Raw Data'!S43,IF(AND('1 - 4 Hr Raw Data'!S43="",'2 - 24 Hr Raw Data'!S43&lt;&gt;""),"24 Hour: "&amp;'2 - 24 Hr Raw Data'!S43,IF(AND('1 - 4 Hr Raw Data'!S43="",'2 - 24 Hr Raw Data'!S43=""),"","4 Hour: "&amp;'1 - 4 Hr Raw Data'!S43&amp;"; 24 Hour: "&amp;'2 - 24 Hr Raw Data'!S43)))</f>
        <v/>
      </c>
      <c r="Y47" s="66" t="b">
        <f t="shared" si="0"/>
        <v>0</v>
      </c>
    </row>
    <row r="48" spans="1:25" s="66" customFormat="1" ht="14" x14ac:dyDescent="0.15">
      <c r="A48" s="223" t="str">
        <f>IF('1 - 4 Hr Raw Data'!Q44="","",'1 - 4 Hr Raw Data'!Q44)</f>
        <v/>
      </c>
      <c r="B48" s="180"/>
      <c r="C48" s="182" t="str">
        <f>IF(A48="","",'1 - 4 Hr Raw Data'!R44)</f>
        <v/>
      </c>
      <c r="D48" s="112">
        <f>IF(AND('1 - 4 Hr Raw Data'!S44="",'2 - 24 Hr Raw Data'!S44=""),'1 - 4 Hr Raw Data'!B44,"")</f>
        <v>0</v>
      </c>
      <c r="E48" s="113">
        <f>IF(AND('1 - 4 Hr Raw Data'!S44="",'2 - 24 Hr Raw Data'!S44=""),'1 - 4 Hr Raw Data'!J44,"")</f>
        <v>0</v>
      </c>
      <c r="F48" s="60">
        <f>IF(AND('1 - 4 Hr Raw Data'!S44="",'2 - 24 Hr Raw Data'!S44=""),'1 - 4 Hr Raw Data'!K44,"")</f>
        <v>0</v>
      </c>
      <c r="G48" s="60">
        <f>IF(AND('1 - 4 Hr Raw Data'!S44="",'2 - 24 Hr Raw Data'!S44=""),'1 - 4 Hr Raw Data'!L44,"")</f>
        <v>0</v>
      </c>
      <c r="H48" s="60">
        <f>IF(AND('1 - 4 Hr Raw Data'!S44="",'2 - 24 Hr Raw Data'!S44=""),'1 - 4 Hr Raw Data'!M44,"")</f>
        <v>0</v>
      </c>
      <c r="I48" s="64">
        <f>IF(AND('1 - 4 Hr Raw Data'!S44="",'2 - 24 Hr Raw Data'!S44=""),'1 - 4 Hr Raw Data'!N44,"")</f>
        <v>0</v>
      </c>
      <c r="J48" s="65">
        <f>IF(AND('1 - 4 Hr Raw Data'!S44="",'2 - 24 Hr Raw Data'!S44=""),'1 - 4 Hr Raw Data'!O44,"")</f>
        <v>0</v>
      </c>
      <c r="K48" s="151" t="e">
        <f>IF(AND('1 - 4 Hr Raw Data'!S44="",'2 - 24 Hr Raw Data'!S44=""),(F48/(E48))*100,"")</f>
        <v>#DIV/0!</v>
      </c>
      <c r="L48" s="61" t="e">
        <f ca="1">IF(AND('1 - 4 Hr Raw Data'!S44="",'2 - 24 Hr Raw Data'!S44=""),K48/$K$11,"")</f>
        <v>#DIV/0!</v>
      </c>
      <c r="M48" s="61" t="e">
        <f>IF(AND('1 - 4 Hr Raw Data'!S44="",'2 - 24 Hr Raw Data'!S44=""),(G48/(E48))*100,"")</f>
        <v>#DIV/0!</v>
      </c>
      <c r="N48" s="61" t="e">
        <f ca="1">IF(AND('1 - 4 Hr Raw Data'!S44="",'2 - 24 Hr Raw Data'!S44=""),M48/$M$11,"")</f>
        <v>#DIV/0!</v>
      </c>
      <c r="O48" s="61" t="e">
        <f>IF(AND('1 - 4 Hr Raw Data'!S44="",'2 - 24 Hr Raw Data'!S44=""),(H48/(E48))*100,"")</f>
        <v>#DIV/0!</v>
      </c>
      <c r="P48" s="61" t="e">
        <f ca="1">IF(AND('1 - 4 Hr Raw Data'!S44="",'2 - 24 Hr Raw Data'!S44=""),O48/$O$11,"")</f>
        <v>#DIV/0!</v>
      </c>
      <c r="Q48" s="61" t="e">
        <f ca="1">IF(AND('1 - 4 Hr Raw Data'!S44="",'2 - 24 Hr Raw Data'!S44=""),I48/$I$11,"")</f>
        <v>#DIV/0!</v>
      </c>
      <c r="R48" s="61" t="e">
        <f ca="1">IF(AND('1 - 4 Hr Raw Data'!S44="",'2 - 24 Hr Raw Data'!S44=""),J48/$J$11,"")</f>
        <v>#DIV/0!</v>
      </c>
      <c r="S48" s="62" t="e">
        <f>IF(AND('1 - 4 Hr Raw Data'!S44="",'2 - 24 Hr Raw Data'!S44=""),(E48/D48)*($S$4/1.042)*2,"")</f>
        <v>#DIV/0!</v>
      </c>
      <c r="T48" s="63" t="e">
        <f>IF(AND('1 - 4 Hr Raw Data'!S44="",'2 - 24 Hr Raw Data'!S44=""),LOG(S48/S$6,2),"")</f>
        <v>#DIV/0!</v>
      </c>
      <c r="U48" s="64" t="e">
        <f ca="1">IF(AND('1 - 4 Hr Raw Data'!S44="",'2 - 24 Hr Raw Data'!S44=""),(S48/S$11)*100,"")</f>
        <v>#DIV/0!</v>
      </c>
      <c r="V48" s="64" t="e">
        <f ca="1">IF(AND('1 - 4 Hr Raw Data'!S44="",'2 - 24 Hr Raw Data'!S44=""),(S48-S$6)/(S$11-S$6)*100,"")</f>
        <v>#DIV/0!</v>
      </c>
      <c r="W48" s="65" t="e">
        <f ca="1">IF(AND('1 - 4 Hr Raw Data'!S44="",'2 - 24 Hr Raw Data'!S44=""),(T48/T$11)*100,"")</f>
        <v>#DIV/0!</v>
      </c>
      <c r="X48" s="195" t="str">
        <f>IF(AND('1 - 4 Hr Raw Data'!S44&lt;&gt;"",'2 - 24 Hr Raw Data'!S44=""),"4 Hour: "&amp;'1 - 4 Hr Raw Data'!S44,IF(AND('1 - 4 Hr Raw Data'!S44="",'2 - 24 Hr Raw Data'!S44&lt;&gt;""),"24 Hour: "&amp;'2 - 24 Hr Raw Data'!S44,IF(AND('1 - 4 Hr Raw Data'!S44="",'2 - 24 Hr Raw Data'!S44=""),"","4 Hour: "&amp;'1 - 4 Hr Raw Data'!S44&amp;"; 24 Hour: "&amp;'2 - 24 Hr Raw Data'!S44)))</f>
        <v/>
      </c>
      <c r="Y48" s="66" t="b">
        <f t="shared" si="0"/>
        <v>0</v>
      </c>
    </row>
    <row r="49" spans="1:25" s="66" customFormat="1" ht="14" x14ac:dyDescent="0.15">
      <c r="A49" s="223" t="str">
        <f>IF('1 - 4 Hr Raw Data'!Q45="","",'1 - 4 Hr Raw Data'!Q45)</f>
        <v/>
      </c>
      <c r="B49" s="180"/>
      <c r="C49" s="182" t="str">
        <f>IF(A49="","",'1 - 4 Hr Raw Data'!R45)</f>
        <v/>
      </c>
      <c r="D49" s="112">
        <f>IF(AND('1 - 4 Hr Raw Data'!S45="",'2 - 24 Hr Raw Data'!S45=""),'1 - 4 Hr Raw Data'!B45,"")</f>
        <v>0</v>
      </c>
      <c r="E49" s="113">
        <f>IF(AND('1 - 4 Hr Raw Data'!S45="",'2 - 24 Hr Raw Data'!S45=""),'1 - 4 Hr Raw Data'!J45,"")</f>
        <v>0</v>
      </c>
      <c r="F49" s="60">
        <f>IF(AND('1 - 4 Hr Raw Data'!S45="",'2 - 24 Hr Raw Data'!S45=""),'1 - 4 Hr Raw Data'!K45,"")</f>
        <v>0</v>
      </c>
      <c r="G49" s="60">
        <f>IF(AND('1 - 4 Hr Raw Data'!S45="",'2 - 24 Hr Raw Data'!S45=""),'1 - 4 Hr Raw Data'!L45,"")</f>
        <v>0</v>
      </c>
      <c r="H49" s="60">
        <f>IF(AND('1 - 4 Hr Raw Data'!S45="",'2 - 24 Hr Raw Data'!S45=""),'1 - 4 Hr Raw Data'!M45,"")</f>
        <v>0</v>
      </c>
      <c r="I49" s="64">
        <f>IF(AND('1 - 4 Hr Raw Data'!S45="",'2 - 24 Hr Raw Data'!S45=""),'1 - 4 Hr Raw Data'!N45,"")</f>
        <v>0</v>
      </c>
      <c r="J49" s="65">
        <f>IF(AND('1 - 4 Hr Raw Data'!S45="",'2 - 24 Hr Raw Data'!S45=""),'1 - 4 Hr Raw Data'!O45,"")</f>
        <v>0</v>
      </c>
      <c r="K49" s="151" t="e">
        <f>IF(AND('1 - 4 Hr Raw Data'!S45="",'2 - 24 Hr Raw Data'!S45=""),(F49/(E49))*100,"")</f>
        <v>#DIV/0!</v>
      </c>
      <c r="L49" s="61" t="e">
        <f ca="1">IF(AND('1 - 4 Hr Raw Data'!S45="",'2 - 24 Hr Raw Data'!S45=""),K49/$K$11,"")</f>
        <v>#DIV/0!</v>
      </c>
      <c r="M49" s="61" t="e">
        <f>IF(AND('1 - 4 Hr Raw Data'!S45="",'2 - 24 Hr Raw Data'!S45=""),(G49/(E49))*100,"")</f>
        <v>#DIV/0!</v>
      </c>
      <c r="N49" s="61" t="e">
        <f ca="1">IF(AND('1 - 4 Hr Raw Data'!S45="",'2 - 24 Hr Raw Data'!S45=""),M49/$M$11,"")</f>
        <v>#DIV/0!</v>
      </c>
      <c r="O49" s="61" t="e">
        <f>IF(AND('1 - 4 Hr Raw Data'!S45="",'2 - 24 Hr Raw Data'!S45=""),(H49/(E49))*100,"")</f>
        <v>#DIV/0!</v>
      </c>
      <c r="P49" s="61" t="e">
        <f ca="1">IF(AND('1 - 4 Hr Raw Data'!S45="",'2 - 24 Hr Raw Data'!S45=""),O49/$O$11,"")</f>
        <v>#DIV/0!</v>
      </c>
      <c r="Q49" s="61" t="e">
        <f ca="1">IF(AND('1 - 4 Hr Raw Data'!S45="",'2 - 24 Hr Raw Data'!S45=""),I49/$I$11,"")</f>
        <v>#DIV/0!</v>
      </c>
      <c r="R49" s="61" t="e">
        <f ca="1">IF(AND('1 - 4 Hr Raw Data'!S45="",'2 - 24 Hr Raw Data'!S45=""),J49/$J$11,"")</f>
        <v>#DIV/0!</v>
      </c>
      <c r="S49" s="62" t="e">
        <f>IF(AND('1 - 4 Hr Raw Data'!S45="",'2 - 24 Hr Raw Data'!S45=""),(E49/D49)*($S$4/1.042)*2,"")</f>
        <v>#DIV/0!</v>
      </c>
      <c r="T49" s="63" t="e">
        <f>IF(AND('1 - 4 Hr Raw Data'!S45="",'2 - 24 Hr Raw Data'!S45=""),LOG(S49/S$6,2),"")</f>
        <v>#DIV/0!</v>
      </c>
      <c r="U49" s="64" t="e">
        <f ca="1">IF(AND('1 - 4 Hr Raw Data'!S45="",'2 - 24 Hr Raw Data'!S45=""),(S49/S$11)*100,"")</f>
        <v>#DIV/0!</v>
      </c>
      <c r="V49" s="64" t="e">
        <f ca="1">IF(AND('1 - 4 Hr Raw Data'!S45="",'2 - 24 Hr Raw Data'!S45=""),(S49-S$6)/(S$11-S$6)*100,"")</f>
        <v>#DIV/0!</v>
      </c>
      <c r="W49" s="65" t="e">
        <f ca="1">IF(AND('1 - 4 Hr Raw Data'!S45="",'2 - 24 Hr Raw Data'!S45=""),(T49/T$11)*100,"")</f>
        <v>#DIV/0!</v>
      </c>
      <c r="X49" s="195" t="str">
        <f>IF(AND('1 - 4 Hr Raw Data'!S45&lt;&gt;"",'2 - 24 Hr Raw Data'!S45=""),"4 Hour: "&amp;'1 - 4 Hr Raw Data'!S45,IF(AND('1 - 4 Hr Raw Data'!S45="",'2 - 24 Hr Raw Data'!S45&lt;&gt;""),"24 Hour: "&amp;'2 - 24 Hr Raw Data'!S45,IF(AND('1 - 4 Hr Raw Data'!S45="",'2 - 24 Hr Raw Data'!S45=""),"","4 Hour: "&amp;'1 - 4 Hr Raw Data'!S45&amp;"; 24 Hour: "&amp;'2 - 24 Hr Raw Data'!S45)))</f>
        <v/>
      </c>
      <c r="Y49" s="66" t="b">
        <f t="shared" si="0"/>
        <v>0</v>
      </c>
    </row>
    <row r="50" spans="1:25" s="66" customFormat="1" ht="14" x14ac:dyDescent="0.15">
      <c r="A50" s="223" t="str">
        <f>IF('1 - 4 Hr Raw Data'!Q46="","",'1 - 4 Hr Raw Data'!Q46)</f>
        <v/>
      </c>
      <c r="B50" s="180"/>
      <c r="C50" s="182" t="str">
        <f>IF(A50="","",'1 - 4 Hr Raw Data'!R46)</f>
        <v/>
      </c>
      <c r="D50" s="112">
        <f>IF(AND('1 - 4 Hr Raw Data'!S46="",'2 - 24 Hr Raw Data'!S46=""),'1 - 4 Hr Raw Data'!B46,"")</f>
        <v>0</v>
      </c>
      <c r="E50" s="113">
        <f>IF(AND('1 - 4 Hr Raw Data'!S46="",'2 - 24 Hr Raw Data'!S46=""),'1 - 4 Hr Raw Data'!J46,"")</f>
        <v>0</v>
      </c>
      <c r="F50" s="60">
        <f>IF(AND('1 - 4 Hr Raw Data'!S46="",'2 - 24 Hr Raw Data'!S46=""),'1 - 4 Hr Raw Data'!K46,"")</f>
        <v>0</v>
      </c>
      <c r="G50" s="60">
        <f>IF(AND('1 - 4 Hr Raw Data'!S46="",'2 - 24 Hr Raw Data'!S46=""),'1 - 4 Hr Raw Data'!L46,"")</f>
        <v>0</v>
      </c>
      <c r="H50" s="60">
        <f>IF(AND('1 - 4 Hr Raw Data'!S46="",'2 - 24 Hr Raw Data'!S46=""),'1 - 4 Hr Raw Data'!M46,"")</f>
        <v>0</v>
      </c>
      <c r="I50" s="64">
        <f>IF(AND('1 - 4 Hr Raw Data'!S46="",'2 - 24 Hr Raw Data'!S46=""),'1 - 4 Hr Raw Data'!N46,"")</f>
        <v>0</v>
      </c>
      <c r="J50" s="65">
        <f>IF(AND('1 - 4 Hr Raw Data'!S46="",'2 - 24 Hr Raw Data'!S46=""),'1 - 4 Hr Raw Data'!O46,"")</f>
        <v>0</v>
      </c>
      <c r="K50" s="151" t="e">
        <f>IF(AND('1 - 4 Hr Raw Data'!S46="",'2 - 24 Hr Raw Data'!S46=""),(F50/(E50))*100,"")</f>
        <v>#DIV/0!</v>
      </c>
      <c r="L50" s="61" t="e">
        <f ca="1">IF(AND('1 - 4 Hr Raw Data'!S46="",'2 - 24 Hr Raw Data'!S46=""),K50/$K$11,"")</f>
        <v>#DIV/0!</v>
      </c>
      <c r="M50" s="61" t="e">
        <f>IF(AND('1 - 4 Hr Raw Data'!S46="",'2 - 24 Hr Raw Data'!S46=""),(G50/(E50))*100,"")</f>
        <v>#DIV/0!</v>
      </c>
      <c r="N50" s="61" t="e">
        <f ca="1">IF(AND('1 - 4 Hr Raw Data'!S46="",'2 - 24 Hr Raw Data'!S46=""),M50/$M$11,"")</f>
        <v>#DIV/0!</v>
      </c>
      <c r="O50" s="61" t="e">
        <f>IF(AND('1 - 4 Hr Raw Data'!S46="",'2 - 24 Hr Raw Data'!S46=""),(H50/(E50))*100,"")</f>
        <v>#DIV/0!</v>
      </c>
      <c r="P50" s="61" t="e">
        <f ca="1">IF(AND('1 - 4 Hr Raw Data'!S46="",'2 - 24 Hr Raw Data'!S46=""),O50/$O$11,"")</f>
        <v>#DIV/0!</v>
      </c>
      <c r="Q50" s="61" t="e">
        <f ca="1">IF(AND('1 - 4 Hr Raw Data'!S46="",'2 - 24 Hr Raw Data'!S46=""),I50/$I$11,"")</f>
        <v>#DIV/0!</v>
      </c>
      <c r="R50" s="61" t="e">
        <f ca="1">IF(AND('1 - 4 Hr Raw Data'!S46="",'2 - 24 Hr Raw Data'!S46=""),J50/$J$11,"")</f>
        <v>#DIV/0!</v>
      </c>
      <c r="S50" s="62" t="e">
        <f>IF(AND('1 - 4 Hr Raw Data'!S46="",'2 - 24 Hr Raw Data'!S46=""),(E50/D50)*($S$4/1.042)*2,"")</f>
        <v>#DIV/0!</v>
      </c>
      <c r="T50" s="63" t="e">
        <f>IF(AND('1 - 4 Hr Raw Data'!S46="",'2 - 24 Hr Raw Data'!S46=""),LOG(S50/S$6,2),"")</f>
        <v>#DIV/0!</v>
      </c>
      <c r="U50" s="64" t="e">
        <f ca="1">IF(AND('1 - 4 Hr Raw Data'!S46="",'2 - 24 Hr Raw Data'!S46=""),(S50/S$11)*100,"")</f>
        <v>#DIV/0!</v>
      </c>
      <c r="V50" s="64" t="e">
        <f ca="1">IF(AND('1 - 4 Hr Raw Data'!S46="",'2 - 24 Hr Raw Data'!S46=""),(S50-S$6)/(S$11-S$6)*100,"")</f>
        <v>#DIV/0!</v>
      </c>
      <c r="W50" s="65" t="e">
        <f ca="1">IF(AND('1 - 4 Hr Raw Data'!S46="",'2 - 24 Hr Raw Data'!S46=""),(T50/T$11)*100,"")</f>
        <v>#DIV/0!</v>
      </c>
      <c r="X50" s="195" t="str">
        <f>IF(AND('1 - 4 Hr Raw Data'!S46&lt;&gt;"",'2 - 24 Hr Raw Data'!S46=""),"4 Hour: "&amp;'1 - 4 Hr Raw Data'!S46,IF(AND('1 - 4 Hr Raw Data'!S46="",'2 - 24 Hr Raw Data'!S46&lt;&gt;""),"24 Hour: "&amp;'2 - 24 Hr Raw Data'!S46,IF(AND('1 - 4 Hr Raw Data'!S46="",'2 - 24 Hr Raw Data'!S46=""),"","4 Hour: "&amp;'1 - 4 Hr Raw Data'!S46&amp;"; 24 Hour: "&amp;'2 - 24 Hr Raw Data'!S46)))</f>
        <v/>
      </c>
      <c r="Y50" s="66" t="b">
        <f t="shared" si="0"/>
        <v>0</v>
      </c>
    </row>
    <row r="51" spans="1:25" s="66" customFormat="1" ht="14" x14ac:dyDescent="0.15">
      <c r="A51" s="223" t="str">
        <f>IF('1 - 4 Hr Raw Data'!Q47="","",'1 - 4 Hr Raw Data'!Q47)</f>
        <v/>
      </c>
      <c r="B51" s="180"/>
      <c r="C51" s="182" t="str">
        <f>IF(A51="","",'1 - 4 Hr Raw Data'!R47)</f>
        <v/>
      </c>
      <c r="D51" s="112">
        <f>IF(AND('1 - 4 Hr Raw Data'!S47="",'2 - 24 Hr Raw Data'!S47=""),'1 - 4 Hr Raw Data'!B47,"")</f>
        <v>0</v>
      </c>
      <c r="E51" s="113">
        <f>IF(AND('1 - 4 Hr Raw Data'!S47="",'2 - 24 Hr Raw Data'!S47=""),'1 - 4 Hr Raw Data'!J47,"")</f>
        <v>0</v>
      </c>
      <c r="F51" s="60">
        <f>IF(AND('1 - 4 Hr Raw Data'!S47="",'2 - 24 Hr Raw Data'!S47=""),'1 - 4 Hr Raw Data'!K47,"")</f>
        <v>0</v>
      </c>
      <c r="G51" s="60">
        <f>IF(AND('1 - 4 Hr Raw Data'!S47="",'2 - 24 Hr Raw Data'!S47=""),'1 - 4 Hr Raw Data'!L47,"")</f>
        <v>0</v>
      </c>
      <c r="H51" s="60">
        <f>IF(AND('1 - 4 Hr Raw Data'!S47="",'2 - 24 Hr Raw Data'!S47=""),'1 - 4 Hr Raw Data'!M47,"")</f>
        <v>0</v>
      </c>
      <c r="I51" s="64">
        <f>IF(AND('1 - 4 Hr Raw Data'!S47="",'2 - 24 Hr Raw Data'!S47=""),'1 - 4 Hr Raw Data'!N47,"")</f>
        <v>0</v>
      </c>
      <c r="J51" s="65">
        <f>IF(AND('1 - 4 Hr Raw Data'!S47="",'2 - 24 Hr Raw Data'!S47=""),'1 - 4 Hr Raw Data'!O47,"")</f>
        <v>0</v>
      </c>
      <c r="K51" s="151" t="e">
        <f>IF(AND('1 - 4 Hr Raw Data'!S47="",'2 - 24 Hr Raw Data'!S47=""),(F51/(E51))*100,"")</f>
        <v>#DIV/0!</v>
      </c>
      <c r="L51" s="61" t="e">
        <f ca="1">IF(AND('1 - 4 Hr Raw Data'!S47="",'2 - 24 Hr Raw Data'!S47=""),K51/$K$11,"")</f>
        <v>#DIV/0!</v>
      </c>
      <c r="M51" s="61" t="e">
        <f>IF(AND('1 - 4 Hr Raw Data'!S47="",'2 - 24 Hr Raw Data'!S47=""),(G51/(E51))*100,"")</f>
        <v>#DIV/0!</v>
      </c>
      <c r="N51" s="61" t="e">
        <f ca="1">IF(AND('1 - 4 Hr Raw Data'!S47="",'2 - 24 Hr Raw Data'!S47=""),M51/$M$11,"")</f>
        <v>#DIV/0!</v>
      </c>
      <c r="O51" s="61" t="e">
        <f>IF(AND('1 - 4 Hr Raw Data'!S47="",'2 - 24 Hr Raw Data'!S47=""),(H51/(E51))*100,"")</f>
        <v>#DIV/0!</v>
      </c>
      <c r="P51" s="61" t="e">
        <f ca="1">IF(AND('1 - 4 Hr Raw Data'!S47="",'2 - 24 Hr Raw Data'!S47=""),O51/$O$11,"")</f>
        <v>#DIV/0!</v>
      </c>
      <c r="Q51" s="61" t="e">
        <f ca="1">IF(AND('1 - 4 Hr Raw Data'!S47="",'2 - 24 Hr Raw Data'!S47=""),I51/$I$11,"")</f>
        <v>#DIV/0!</v>
      </c>
      <c r="R51" s="61" t="e">
        <f ca="1">IF(AND('1 - 4 Hr Raw Data'!S47="",'2 - 24 Hr Raw Data'!S47=""),J51/$J$11,"")</f>
        <v>#DIV/0!</v>
      </c>
      <c r="S51" s="62" t="e">
        <f>IF(AND('1 - 4 Hr Raw Data'!S47="",'2 - 24 Hr Raw Data'!S47=""),(E51/D51)*($S$4/1.042)*2,"")</f>
        <v>#DIV/0!</v>
      </c>
      <c r="T51" s="63" t="e">
        <f>IF(AND('1 - 4 Hr Raw Data'!S47="",'2 - 24 Hr Raw Data'!S47=""),LOG(S51/S$6,2),"")</f>
        <v>#DIV/0!</v>
      </c>
      <c r="U51" s="64" t="e">
        <f ca="1">IF(AND('1 - 4 Hr Raw Data'!S47="",'2 - 24 Hr Raw Data'!S47=""),(S51/S$11)*100,"")</f>
        <v>#DIV/0!</v>
      </c>
      <c r="V51" s="64" t="e">
        <f ca="1">IF(AND('1 - 4 Hr Raw Data'!S47="",'2 - 24 Hr Raw Data'!S47=""),(S51-S$6)/(S$11-S$6)*100,"")</f>
        <v>#DIV/0!</v>
      </c>
      <c r="W51" s="65" t="e">
        <f ca="1">IF(AND('1 - 4 Hr Raw Data'!S47="",'2 - 24 Hr Raw Data'!S47=""),(T51/T$11)*100,"")</f>
        <v>#DIV/0!</v>
      </c>
      <c r="X51" s="195" t="str">
        <f>IF(AND('1 - 4 Hr Raw Data'!S47&lt;&gt;"",'2 - 24 Hr Raw Data'!S47=""),"4 Hour: "&amp;'1 - 4 Hr Raw Data'!S47,IF(AND('1 - 4 Hr Raw Data'!S47="",'2 - 24 Hr Raw Data'!S47&lt;&gt;""),"24 Hour: "&amp;'2 - 24 Hr Raw Data'!S47,IF(AND('1 - 4 Hr Raw Data'!S47="",'2 - 24 Hr Raw Data'!S47=""),"","4 Hour: "&amp;'1 - 4 Hr Raw Data'!S47&amp;"; 24 Hour: "&amp;'2 - 24 Hr Raw Data'!S47)))</f>
        <v/>
      </c>
      <c r="Y51" s="66" t="b">
        <f t="shared" si="0"/>
        <v>0</v>
      </c>
    </row>
    <row r="52" spans="1:25" s="66" customFormat="1" ht="14" x14ac:dyDescent="0.15">
      <c r="A52" s="223" t="str">
        <f>IF('1 - 4 Hr Raw Data'!Q48="","",'1 - 4 Hr Raw Data'!Q48)</f>
        <v/>
      </c>
      <c r="B52" s="180"/>
      <c r="C52" s="182" t="str">
        <f>IF(A52="","",'1 - 4 Hr Raw Data'!R48)</f>
        <v/>
      </c>
      <c r="D52" s="112">
        <f>IF(AND('1 - 4 Hr Raw Data'!S48="",'2 - 24 Hr Raw Data'!S48=""),'1 - 4 Hr Raw Data'!B48,"")</f>
        <v>0</v>
      </c>
      <c r="E52" s="113">
        <f>IF(AND('1 - 4 Hr Raw Data'!S48="",'2 - 24 Hr Raw Data'!S48=""),'1 - 4 Hr Raw Data'!J48,"")</f>
        <v>0</v>
      </c>
      <c r="F52" s="60">
        <f>IF(AND('1 - 4 Hr Raw Data'!S48="",'2 - 24 Hr Raw Data'!S48=""),'1 - 4 Hr Raw Data'!K48,"")</f>
        <v>0</v>
      </c>
      <c r="G52" s="60">
        <f>IF(AND('1 - 4 Hr Raw Data'!S48="",'2 - 24 Hr Raw Data'!S48=""),'1 - 4 Hr Raw Data'!L48,"")</f>
        <v>0</v>
      </c>
      <c r="H52" s="60">
        <f>IF(AND('1 - 4 Hr Raw Data'!S48="",'2 - 24 Hr Raw Data'!S48=""),'1 - 4 Hr Raw Data'!M48,"")</f>
        <v>0</v>
      </c>
      <c r="I52" s="64">
        <f>IF(AND('1 - 4 Hr Raw Data'!S48="",'2 - 24 Hr Raw Data'!S48=""),'1 - 4 Hr Raw Data'!N48,"")</f>
        <v>0</v>
      </c>
      <c r="J52" s="65">
        <f>IF(AND('1 - 4 Hr Raw Data'!S48="",'2 - 24 Hr Raw Data'!S48=""),'1 - 4 Hr Raw Data'!O48,"")</f>
        <v>0</v>
      </c>
      <c r="K52" s="151" t="e">
        <f>IF(AND('1 - 4 Hr Raw Data'!S48="",'2 - 24 Hr Raw Data'!S48=""),(F52/(E52))*100,"")</f>
        <v>#DIV/0!</v>
      </c>
      <c r="L52" s="61" t="e">
        <f ca="1">IF(AND('1 - 4 Hr Raw Data'!S48="",'2 - 24 Hr Raw Data'!S48=""),K52/$K$11,"")</f>
        <v>#DIV/0!</v>
      </c>
      <c r="M52" s="61" t="e">
        <f>IF(AND('1 - 4 Hr Raw Data'!S48="",'2 - 24 Hr Raw Data'!S48=""),(G52/(E52))*100,"")</f>
        <v>#DIV/0!</v>
      </c>
      <c r="N52" s="61" t="e">
        <f ca="1">IF(AND('1 - 4 Hr Raw Data'!S48="",'2 - 24 Hr Raw Data'!S48=""),M52/$M$11,"")</f>
        <v>#DIV/0!</v>
      </c>
      <c r="O52" s="61" t="e">
        <f>IF(AND('1 - 4 Hr Raw Data'!S48="",'2 - 24 Hr Raw Data'!S48=""),(H52/(E52))*100,"")</f>
        <v>#DIV/0!</v>
      </c>
      <c r="P52" s="61" t="e">
        <f ca="1">IF(AND('1 - 4 Hr Raw Data'!S48="",'2 - 24 Hr Raw Data'!S48=""),O52/$O$11,"")</f>
        <v>#DIV/0!</v>
      </c>
      <c r="Q52" s="61" t="e">
        <f ca="1">IF(AND('1 - 4 Hr Raw Data'!S48="",'2 - 24 Hr Raw Data'!S48=""),I52/$I$11,"")</f>
        <v>#DIV/0!</v>
      </c>
      <c r="R52" s="61" t="e">
        <f ca="1">IF(AND('1 - 4 Hr Raw Data'!S48="",'2 - 24 Hr Raw Data'!S48=""),J52/$J$11,"")</f>
        <v>#DIV/0!</v>
      </c>
      <c r="S52" s="62" t="e">
        <f>IF(AND('1 - 4 Hr Raw Data'!S48="",'2 - 24 Hr Raw Data'!S48=""),(E52/D52)*($S$4/1.042)*2,"")</f>
        <v>#DIV/0!</v>
      </c>
      <c r="T52" s="63" t="e">
        <f>IF(AND('1 - 4 Hr Raw Data'!S48="",'2 - 24 Hr Raw Data'!S48=""),LOG(S52/S$6,2),"")</f>
        <v>#DIV/0!</v>
      </c>
      <c r="U52" s="64" t="e">
        <f ca="1">IF(AND('1 - 4 Hr Raw Data'!S48="",'2 - 24 Hr Raw Data'!S48=""),(S52/S$11)*100,"")</f>
        <v>#DIV/0!</v>
      </c>
      <c r="V52" s="64" t="e">
        <f ca="1">IF(AND('1 - 4 Hr Raw Data'!S48="",'2 - 24 Hr Raw Data'!S48=""),(S52-S$6)/(S$11-S$6)*100,"")</f>
        <v>#DIV/0!</v>
      </c>
      <c r="W52" s="65" t="e">
        <f ca="1">IF(AND('1 - 4 Hr Raw Data'!S48="",'2 - 24 Hr Raw Data'!S48=""),(T52/T$11)*100,"")</f>
        <v>#DIV/0!</v>
      </c>
      <c r="X52" s="195" t="str">
        <f>IF(AND('1 - 4 Hr Raw Data'!S48&lt;&gt;"",'2 - 24 Hr Raw Data'!S48=""),"4 Hour: "&amp;'1 - 4 Hr Raw Data'!S48,IF(AND('1 - 4 Hr Raw Data'!S48="",'2 - 24 Hr Raw Data'!S48&lt;&gt;""),"24 Hour: "&amp;'2 - 24 Hr Raw Data'!S48,IF(AND('1 - 4 Hr Raw Data'!S48="",'2 - 24 Hr Raw Data'!S48=""),"","4 Hour: "&amp;'1 - 4 Hr Raw Data'!S48&amp;"; 24 Hour: "&amp;'2 - 24 Hr Raw Data'!S48)))</f>
        <v/>
      </c>
      <c r="Y52" s="66" t="b">
        <f t="shared" si="0"/>
        <v>0</v>
      </c>
    </row>
    <row r="53" spans="1:25" s="66" customFormat="1" ht="14" x14ac:dyDescent="0.15">
      <c r="A53" s="223" t="str">
        <f>IF('1 - 4 Hr Raw Data'!Q49="","",'1 - 4 Hr Raw Data'!Q49)</f>
        <v/>
      </c>
      <c r="B53" s="180"/>
      <c r="C53" s="182" t="str">
        <f>IF(A53="","",'1 - 4 Hr Raw Data'!R49)</f>
        <v/>
      </c>
      <c r="D53" s="112">
        <f>IF(AND('1 - 4 Hr Raw Data'!S49="",'2 - 24 Hr Raw Data'!S49=""),'1 - 4 Hr Raw Data'!B49,"")</f>
        <v>0</v>
      </c>
      <c r="E53" s="113">
        <f>IF(AND('1 - 4 Hr Raw Data'!S49="",'2 - 24 Hr Raw Data'!S49=""),'1 - 4 Hr Raw Data'!J49,"")</f>
        <v>0</v>
      </c>
      <c r="F53" s="60">
        <f>IF(AND('1 - 4 Hr Raw Data'!S49="",'2 - 24 Hr Raw Data'!S49=""),'1 - 4 Hr Raw Data'!K49,"")</f>
        <v>0</v>
      </c>
      <c r="G53" s="60">
        <f>IF(AND('1 - 4 Hr Raw Data'!S49="",'2 - 24 Hr Raw Data'!S49=""),'1 - 4 Hr Raw Data'!L49,"")</f>
        <v>0</v>
      </c>
      <c r="H53" s="60">
        <f>IF(AND('1 - 4 Hr Raw Data'!S49="",'2 - 24 Hr Raw Data'!S49=""),'1 - 4 Hr Raw Data'!M49,"")</f>
        <v>0</v>
      </c>
      <c r="I53" s="64">
        <f>IF(AND('1 - 4 Hr Raw Data'!S49="",'2 - 24 Hr Raw Data'!S49=""),'1 - 4 Hr Raw Data'!N49,"")</f>
        <v>0</v>
      </c>
      <c r="J53" s="65">
        <f>IF(AND('1 - 4 Hr Raw Data'!S49="",'2 - 24 Hr Raw Data'!S49=""),'1 - 4 Hr Raw Data'!O49,"")</f>
        <v>0</v>
      </c>
      <c r="K53" s="151" t="e">
        <f>IF(AND('1 - 4 Hr Raw Data'!S49="",'2 - 24 Hr Raw Data'!S49=""),(F53/(E53))*100,"")</f>
        <v>#DIV/0!</v>
      </c>
      <c r="L53" s="61" t="e">
        <f ca="1">IF(AND('1 - 4 Hr Raw Data'!S49="",'2 - 24 Hr Raw Data'!S49=""),K53/$K$11,"")</f>
        <v>#DIV/0!</v>
      </c>
      <c r="M53" s="61" t="e">
        <f>IF(AND('1 - 4 Hr Raw Data'!S49="",'2 - 24 Hr Raw Data'!S49=""),(G53/(E53))*100,"")</f>
        <v>#DIV/0!</v>
      </c>
      <c r="N53" s="61" t="e">
        <f ca="1">IF(AND('1 - 4 Hr Raw Data'!S49="",'2 - 24 Hr Raw Data'!S49=""),M53/$M$11,"")</f>
        <v>#DIV/0!</v>
      </c>
      <c r="O53" s="61" t="e">
        <f>IF(AND('1 - 4 Hr Raw Data'!S49="",'2 - 24 Hr Raw Data'!S49=""),(H53/(E53))*100,"")</f>
        <v>#DIV/0!</v>
      </c>
      <c r="P53" s="61" t="e">
        <f ca="1">IF(AND('1 - 4 Hr Raw Data'!S49="",'2 - 24 Hr Raw Data'!S49=""),O53/$O$11,"")</f>
        <v>#DIV/0!</v>
      </c>
      <c r="Q53" s="61" t="e">
        <f ca="1">IF(AND('1 - 4 Hr Raw Data'!S49="",'2 - 24 Hr Raw Data'!S49=""),I53/$I$11,"")</f>
        <v>#DIV/0!</v>
      </c>
      <c r="R53" s="61" t="e">
        <f ca="1">IF(AND('1 - 4 Hr Raw Data'!S49="",'2 - 24 Hr Raw Data'!S49=""),J53/$J$11,"")</f>
        <v>#DIV/0!</v>
      </c>
      <c r="S53" s="62" t="e">
        <f>IF(AND('1 - 4 Hr Raw Data'!S49="",'2 - 24 Hr Raw Data'!S49=""),(E53/D53)*($S$4/1.042)*2,"")</f>
        <v>#DIV/0!</v>
      </c>
      <c r="T53" s="63" t="e">
        <f>IF(AND('1 - 4 Hr Raw Data'!S49="",'2 - 24 Hr Raw Data'!S49=""),LOG(S53/S$6,2),"")</f>
        <v>#DIV/0!</v>
      </c>
      <c r="U53" s="64" t="e">
        <f ca="1">IF(AND('1 - 4 Hr Raw Data'!S49="",'2 - 24 Hr Raw Data'!S49=""),(S53/S$11)*100,"")</f>
        <v>#DIV/0!</v>
      </c>
      <c r="V53" s="64" t="e">
        <f ca="1">IF(AND('1 - 4 Hr Raw Data'!S49="",'2 - 24 Hr Raw Data'!S49=""),(S53-S$6)/(S$11-S$6)*100,"")</f>
        <v>#DIV/0!</v>
      </c>
      <c r="W53" s="65" t="e">
        <f ca="1">IF(AND('1 - 4 Hr Raw Data'!S49="",'2 - 24 Hr Raw Data'!S49=""),(T53/T$11)*100,"")</f>
        <v>#DIV/0!</v>
      </c>
      <c r="X53" s="195" t="str">
        <f>IF(AND('1 - 4 Hr Raw Data'!S49&lt;&gt;"",'2 - 24 Hr Raw Data'!S49=""),"4 Hour: "&amp;'1 - 4 Hr Raw Data'!S49,IF(AND('1 - 4 Hr Raw Data'!S49="",'2 - 24 Hr Raw Data'!S49&lt;&gt;""),"24 Hour: "&amp;'2 - 24 Hr Raw Data'!S49,IF(AND('1 - 4 Hr Raw Data'!S49="",'2 - 24 Hr Raw Data'!S49=""),"","4 Hour: "&amp;'1 - 4 Hr Raw Data'!S49&amp;"; 24 Hour: "&amp;'2 - 24 Hr Raw Data'!S49)))</f>
        <v/>
      </c>
      <c r="Y53" s="66" t="b">
        <f t="shared" si="0"/>
        <v>0</v>
      </c>
    </row>
    <row r="54" spans="1:25" s="66" customFormat="1" ht="14" x14ac:dyDescent="0.15">
      <c r="A54" s="223" t="str">
        <f>IF('1 - 4 Hr Raw Data'!Q50="","",'1 - 4 Hr Raw Data'!Q50)</f>
        <v/>
      </c>
      <c r="B54" s="180"/>
      <c r="C54" s="182" t="str">
        <f>IF(A54="","",'1 - 4 Hr Raw Data'!R50)</f>
        <v/>
      </c>
      <c r="D54" s="112">
        <f>IF(AND('1 - 4 Hr Raw Data'!S50="",'2 - 24 Hr Raw Data'!S50=""),'1 - 4 Hr Raw Data'!B50,"")</f>
        <v>0</v>
      </c>
      <c r="E54" s="113">
        <f>IF(AND('1 - 4 Hr Raw Data'!S50="",'2 - 24 Hr Raw Data'!S50=""),'1 - 4 Hr Raw Data'!J50,"")</f>
        <v>0</v>
      </c>
      <c r="F54" s="60">
        <f>IF(AND('1 - 4 Hr Raw Data'!S50="",'2 - 24 Hr Raw Data'!S50=""),'1 - 4 Hr Raw Data'!K50,"")</f>
        <v>0</v>
      </c>
      <c r="G54" s="60">
        <f>IF(AND('1 - 4 Hr Raw Data'!S50="",'2 - 24 Hr Raw Data'!S50=""),'1 - 4 Hr Raw Data'!L50,"")</f>
        <v>0</v>
      </c>
      <c r="H54" s="60">
        <f>IF(AND('1 - 4 Hr Raw Data'!S50="",'2 - 24 Hr Raw Data'!S50=""),'1 - 4 Hr Raw Data'!M50,"")</f>
        <v>0</v>
      </c>
      <c r="I54" s="64">
        <f>IF(AND('1 - 4 Hr Raw Data'!S50="",'2 - 24 Hr Raw Data'!S50=""),'1 - 4 Hr Raw Data'!N50,"")</f>
        <v>0</v>
      </c>
      <c r="J54" s="65">
        <f>IF(AND('1 - 4 Hr Raw Data'!S50="",'2 - 24 Hr Raw Data'!S50=""),'1 - 4 Hr Raw Data'!O50,"")</f>
        <v>0</v>
      </c>
      <c r="K54" s="151" t="e">
        <f>IF(AND('1 - 4 Hr Raw Data'!S50="",'2 - 24 Hr Raw Data'!S50=""),(F54/(E54))*100,"")</f>
        <v>#DIV/0!</v>
      </c>
      <c r="L54" s="61" t="e">
        <f ca="1">IF(AND('1 - 4 Hr Raw Data'!S50="",'2 - 24 Hr Raw Data'!S50=""),K54/$K$11,"")</f>
        <v>#DIV/0!</v>
      </c>
      <c r="M54" s="61" t="e">
        <f>IF(AND('1 - 4 Hr Raw Data'!S50="",'2 - 24 Hr Raw Data'!S50=""),(G54/(E54))*100,"")</f>
        <v>#DIV/0!</v>
      </c>
      <c r="N54" s="61" t="e">
        <f ca="1">IF(AND('1 - 4 Hr Raw Data'!S50="",'2 - 24 Hr Raw Data'!S50=""),M54/$M$11,"")</f>
        <v>#DIV/0!</v>
      </c>
      <c r="O54" s="61" t="e">
        <f>IF(AND('1 - 4 Hr Raw Data'!S50="",'2 - 24 Hr Raw Data'!S50=""),(H54/(E54))*100,"")</f>
        <v>#DIV/0!</v>
      </c>
      <c r="P54" s="61" t="e">
        <f ca="1">IF(AND('1 - 4 Hr Raw Data'!S50="",'2 - 24 Hr Raw Data'!S50=""),O54/$O$11,"")</f>
        <v>#DIV/0!</v>
      </c>
      <c r="Q54" s="61" t="e">
        <f ca="1">IF(AND('1 - 4 Hr Raw Data'!S50="",'2 - 24 Hr Raw Data'!S50=""),I54/$I$11,"")</f>
        <v>#DIV/0!</v>
      </c>
      <c r="R54" s="61" t="e">
        <f ca="1">IF(AND('1 - 4 Hr Raw Data'!S50="",'2 - 24 Hr Raw Data'!S50=""),J54/$J$11,"")</f>
        <v>#DIV/0!</v>
      </c>
      <c r="S54" s="62" t="e">
        <f>IF(AND('1 - 4 Hr Raw Data'!S50="",'2 - 24 Hr Raw Data'!S50=""),(E54/D54)*($S$4/1.042)*2,"")</f>
        <v>#DIV/0!</v>
      </c>
      <c r="T54" s="63" t="e">
        <f>IF(AND('1 - 4 Hr Raw Data'!S50="",'2 - 24 Hr Raw Data'!S50=""),LOG(S54/S$6,2),"")</f>
        <v>#DIV/0!</v>
      </c>
      <c r="U54" s="64" t="e">
        <f ca="1">IF(AND('1 - 4 Hr Raw Data'!S50="",'2 - 24 Hr Raw Data'!S50=""),(S54/S$11)*100,"")</f>
        <v>#DIV/0!</v>
      </c>
      <c r="V54" s="64" t="e">
        <f ca="1">IF(AND('1 - 4 Hr Raw Data'!S50="",'2 - 24 Hr Raw Data'!S50=""),(S54-S$6)/(S$11-S$6)*100,"")</f>
        <v>#DIV/0!</v>
      </c>
      <c r="W54" s="65" t="e">
        <f ca="1">IF(AND('1 - 4 Hr Raw Data'!S50="",'2 - 24 Hr Raw Data'!S50=""),(T54/T$11)*100,"")</f>
        <v>#DIV/0!</v>
      </c>
      <c r="X54" s="195" t="str">
        <f>IF(AND('1 - 4 Hr Raw Data'!S50&lt;&gt;"",'2 - 24 Hr Raw Data'!S50=""),"4 Hour: "&amp;'1 - 4 Hr Raw Data'!S50,IF(AND('1 - 4 Hr Raw Data'!S50="",'2 - 24 Hr Raw Data'!S50&lt;&gt;""),"24 Hour: "&amp;'2 - 24 Hr Raw Data'!S50,IF(AND('1 - 4 Hr Raw Data'!S50="",'2 - 24 Hr Raw Data'!S50=""),"","4 Hour: "&amp;'1 - 4 Hr Raw Data'!S50&amp;"; 24 Hour: "&amp;'2 - 24 Hr Raw Data'!S50)))</f>
        <v/>
      </c>
      <c r="Y54" s="66" t="b">
        <f t="shared" si="0"/>
        <v>0</v>
      </c>
    </row>
    <row r="55" spans="1:25" s="66" customFormat="1" ht="14" x14ac:dyDescent="0.15">
      <c r="A55" s="223" t="str">
        <f>IF('1 - 4 Hr Raw Data'!Q51="","",'1 - 4 Hr Raw Data'!Q51)</f>
        <v/>
      </c>
      <c r="B55" s="180"/>
      <c r="C55" s="182" t="str">
        <f>IF(A55="","",'1 - 4 Hr Raw Data'!R51)</f>
        <v/>
      </c>
      <c r="D55" s="112">
        <f>IF(AND('1 - 4 Hr Raw Data'!S51="",'2 - 24 Hr Raw Data'!S51=""),'1 - 4 Hr Raw Data'!B51,"")</f>
        <v>0</v>
      </c>
      <c r="E55" s="113">
        <f>IF(AND('1 - 4 Hr Raw Data'!S51="",'2 - 24 Hr Raw Data'!S51=""),'1 - 4 Hr Raw Data'!J51,"")</f>
        <v>0</v>
      </c>
      <c r="F55" s="60">
        <f>IF(AND('1 - 4 Hr Raw Data'!S51="",'2 - 24 Hr Raw Data'!S51=""),'1 - 4 Hr Raw Data'!K51,"")</f>
        <v>0</v>
      </c>
      <c r="G55" s="60">
        <f>IF(AND('1 - 4 Hr Raw Data'!S51="",'2 - 24 Hr Raw Data'!S51=""),'1 - 4 Hr Raw Data'!L51,"")</f>
        <v>0</v>
      </c>
      <c r="H55" s="60">
        <f>IF(AND('1 - 4 Hr Raw Data'!S51="",'2 - 24 Hr Raw Data'!S51=""),'1 - 4 Hr Raw Data'!M51,"")</f>
        <v>0</v>
      </c>
      <c r="I55" s="64">
        <f>IF(AND('1 - 4 Hr Raw Data'!S51="",'2 - 24 Hr Raw Data'!S51=""),'1 - 4 Hr Raw Data'!N51,"")</f>
        <v>0</v>
      </c>
      <c r="J55" s="65">
        <f>IF(AND('1 - 4 Hr Raw Data'!S51="",'2 - 24 Hr Raw Data'!S51=""),'1 - 4 Hr Raw Data'!O51,"")</f>
        <v>0</v>
      </c>
      <c r="K55" s="151" t="e">
        <f>IF(AND('1 - 4 Hr Raw Data'!S51="",'2 - 24 Hr Raw Data'!S51=""),(F55/(E55))*100,"")</f>
        <v>#DIV/0!</v>
      </c>
      <c r="L55" s="61" t="e">
        <f ca="1">IF(AND('1 - 4 Hr Raw Data'!S51="",'2 - 24 Hr Raw Data'!S51=""),K55/$K$11,"")</f>
        <v>#DIV/0!</v>
      </c>
      <c r="M55" s="61" t="e">
        <f>IF(AND('1 - 4 Hr Raw Data'!S51="",'2 - 24 Hr Raw Data'!S51=""),(G55/(E55))*100,"")</f>
        <v>#DIV/0!</v>
      </c>
      <c r="N55" s="61" t="e">
        <f ca="1">IF(AND('1 - 4 Hr Raw Data'!S51="",'2 - 24 Hr Raw Data'!S51=""),M55/$M$11,"")</f>
        <v>#DIV/0!</v>
      </c>
      <c r="O55" s="61" t="e">
        <f>IF(AND('1 - 4 Hr Raw Data'!S51="",'2 - 24 Hr Raw Data'!S51=""),(H55/(E55))*100,"")</f>
        <v>#DIV/0!</v>
      </c>
      <c r="P55" s="61" t="e">
        <f ca="1">IF(AND('1 - 4 Hr Raw Data'!S51="",'2 - 24 Hr Raw Data'!S51=""),O55/$O$11,"")</f>
        <v>#DIV/0!</v>
      </c>
      <c r="Q55" s="61" t="e">
        <f ca="1">IF(AND('1 - 4 Hr Raw Data'!S51="",'2 - 24 Hr Raw Data'!S51=""),I55/$I$11,"")</f>
        <v>#DIV/0!</v>
      </c>
      <c r="R55" s="61" t="e">
        <f ca="1">IF(AND('1 - 4 Hr Raw Data'!S51="",'2 - 24 Hr Raw Data'!S51=""),J55/$J$11,"")</f>
        <v>#DIV/0!</v>
      </c>
      <c r="S55" s="62" t="e">
        <f>IF(AND('1 - 4 Hr Raw Data'!S51="",'2 - 24 Hr Raw Data'!S51=""),(E55/D55)*($S$4/1.042)*2,"")</f>
        <v>#DIV/0!</v>
      </c>
      <c r="T55" s="63" t="e">
        <f>IF(AND('1 - 4 Hr Raw Data'!S51="",'2 - 24 Hr Raw Data'!S51=""),LOG(S55/S$6,2),"")</f>
        <v>#DIV/0!</v>
      </c>
      <c r="U55" s="64" t="e">
        <f ca="1">IF(AND('1 - 4 Hr Raw Data'!S51="",'2 - 24 Hr Raw Data'!S51=""),(S55/S$11)*100,"")</f>
        <v>#DIV/0!</v>
      </c>
      <c r="V55" s="64" t="e">
        <f ca="1">IF(AND('1 - 4 Hr Raw Data'!S51="",'2 - 24 Hr Raw Data'!S51=""),(S55-S$6)/(S$11-S$6)*100,"")</f>
        <v>#DIV/0!</v>
      </c>
      <c r="W55" s="65" t="e">
        <f ca="1">IF(AND('1 - 4 Hr Raw Data'!S51="",'2 - 24 Hr Raw Data'!S51=""),(T55/T$11)*100,"")</f>
        <v>#DIV/0!</v>
      </c>
      <c r="X55" s="195" t="str">
        <f>IF(AND('1 - 4 Hr Raw Data'!S51&lt;&gt;"",'2 - 24 Hr Raw Data'!S51=""),"4 Hour: "&amp;'1 - 4 Hr Raw Data'!S51,IF(AND('1 - 4 Hr Raw Data'!S51="",'2 - 24 Hr Raw Data'!S51&lt;&gt;""),"24 Hour: "&amp;'2 - 24 Hr Raw Data'!S51,IF(AND('1 - 4 Hr Raw Data'!S51="",'2 - 24 Hr Raw Data'!S51=""),"","4 Hour: "&amp;'1 - 4 Hr Raw Data'!S51&amp;"; 24 Hour: "&amp;'2 - 24 Hr Raw Data'!S51)))</f>
        <v/>
      </c>
      <c r="Y55" s="66" t="b">
        <f t="shared" si="0"/>
        <v>0</v>
      </c>
    </row>
    <row r="56" spans="1:25" s="66" customFormat="1" ht="14" x14ac:dyDescent="0.15">
      <c r="A56" s="223" t="str">
        <f>IF('1 - 4 Hr Raw Data'!Q52="","",'1 - 4 Hr Raw Data'!Q52)</f>
        <v/>
      </c>
      <c r="B56" s="180"/>
      <c r="C56" s="182" t="str">
        <f>IF(A56="","",'1 - 4 Hr Raw Data'!R52)</f>
        <v/>
      </c>
      <c r="D56" s="112">
        <f>IF(AND('1 - 4 Hr Raw Data'!S52="",'2 - 24 Hr Raw Data'!S52=""),'1 - 4 Hr Raw Data'!B52,"")</f>
        <v>0</v>
      </c>
      <c r="E56" s="113">
        <f>IF(AND('1 - 4 Hr Raw Data'!S52="",'2 - 24 Hr Raw Data'!S52=""),'1 - 4 Hr Raw Data'!J52,"")</f>
        <v>0</v>
      </c>
      <c r="F56" s="60">
        <f>IF(AND('1 - 4 Hr Raw Data'!S52="",'2 - 24 Hr Raw Data'!S52=""),'1 - 4 Hr Raw Data'!K52,"")</f>
        <v>0</v>
      </c>
      <c r="G56" s="60">
        <f>IF(AND('1 - 4 Hr Raw Data'!S52="",'2 - 24 Hr Raw Data'!S52=""),'1 - 4 Hr Raw Data'!L52,"")</f>
        <v>0</v>
      </c>
      <c r="H56" s="60">
        <f>IF(AND('1 - 4 Hr Raw Data'!S52="",'2 - 24 Hr Raw Data'!S52=""),'1 - 4 Hr Raw Data'!M52,"")</f>
        <v>0</v>
      </c>
      <c r="I56" s="64">
        <f>IF(AND('1 - 4 Hr Raw Data'!S52="",'2 - 24 Hr Raw Data'!S52=""),'1 - 4 Hr Raw Data'!N52,"")</f>
        <v>0</v>
      </c>
      <c r="J56" s="65">
        <f>IF(AND('1 - 4 Hr Raw Data'!S52="",'2 - 24 Hr Raw Data'!S52=""),'1 - 4 Hr Raw Data'!O52,"")</f>
        <v>0</v>
      </c>
      <c r="K56" s="151" t="e">
        <f>IF(AND('1 - 4 Hr Raw Data'!S52="",'2 - 24 Hr Raw Data'!S52=""),(F56/(E56))*100,"")</f>
        <v>#DIV/0!</v>
      </c>
      <c r="L56" s="61" t="e">
        <f ca="1">IF(AND('1 - 4 Hr Raw Data'!S52="",'2 - 24 Hr Raw Data'!S52=""),K56/$K$11,"")</f>
        <v>#DIV/0!</v>
      </c>
      <c r="M56" s="61" t="e">
        <f>IF(AND('1 - 4 Hr Raw Data'!S52="",'2 - 24 Hr Raw Data'!S52=""),(G56/(E56))*100,"")</f>
        <v>#DIV/0!</v>
      </c>
      <c r="N56" s="61" t="e">
        <f ca="1">IF(AND('1 - 4 Hr Raw Data'!S52="",'2 - 24 Hr Raw Data'!S52=""),M56/$M$11,"")</f>
        <v>#DIV/0!</v>
      </c>
      <c r="O56" s="61" t="e">
        <f>IF(AND('1 - 4 Hr Raw Data'!S52="",'2 - 24 Hr Raw Data'!S52=""),(H56/(E56))*100,"")</f>
        <v>#DIV/0!</v>
      </c>
      <c r="P56" s="61" t="e">
        <f ca="1">IF(AND('1 - 4 Hr Raw Data'!S52="",'2 - 24 Hr Raw Data'!S52=""),O56/$O$11,"")</f>
        <v>#DIV/0!</v>
      </c>
      <c r="Q56" s="61" t="e">
        <f ca="1">IF(AND('1 - 4 Hr Raw Data'!S52="",'2 - 24 Hr Raw Data'!S52=""),I56/$I$11,"")</f>
        <v>#DIV/0!</v>
      </c>
      <c r="R56" s="61" t="e">
        <f ca="1">IF(AND('1 - 4 Hr Raw Data'!S52="",'2 - 24 Hr Raw Data'!S52=""),J56/$J$11,"")</f>
        <v>#DIV/0!</v>
      </c>
      <c r="S56" s="62" t="e">
        <f>IF(AND('1 - 4 Hr Raw Data'!S52="",'2 - 24 Hr Raw Data'!S52=""),(E56/D56)*($S$4/1.042)*2,"")</f>
        <v>#DIV/0!</v>
      </c>
      <c r="T56" s="63" t="e">
        <f>IF(AND('1 - 4 Hr Raw Data'!S52="",'2 - 24 Hr Raw Data'!S52=""),LOG(S56/S$6,2),"")</f>
        <v>#DIV/0!</v>
      </c>
      <c r="U56" s="64" t="e">
        <f ca="1">IF(AND('1 - 4 Hr Raw Data'!S52="",'2 - 24 Hr Raw Data'!S52=""),(S56/S$11)*100,"")</f>
        <v>#DIV/0!</v>
      </c>
      <c r="V56" s="64" t="e">
        <f ca="1">IF(AND('1 - 4 Hr Raw Data'!S52="",'2 - 24 Hr Raw Data'!S52=""),(S56-S$6)/(S$11-S$6)*100,"")</f>
        <v>#DIV/0!</v>
      </c>
      <c r="W56" s="65" t="e">
        <f ca="1">IF(AND('1 - 4 Hr Raw Data'!S52="",'2 - 24 Hr Raw Data'!S52=""),(T56/T$11)*100,"")</f>
        <v>#DIV/0!</v>
      </c>
      <c r="X56" s="195" t="str">
        <f>IF(AND('1 - 4 Hr Raw Data'!S52&lt;&gt;"",'2 - 24 Hr Raw Data'!S52=""),"4 Hour: "&amp;'1 - 4 Hr Raw Data'!S52,IF(AND('1 - 4 Hr Raw Data'!S52="",'2 - 24 Hr Raw Data'!S52&lt;&gt;""),"24 Hour: "&amp;'2 - 24 Hr Raw Data'!S52,IF(AND('1 - 4 Hr Raw Data'!S52="",'2 - 24 Hr Raw Data'!S52=""),"","4 Hour: "&amp;'1 - 4 Hr Raw Data'!S52&amp;"; 24 Hour: "&amp;'2 - 24 Hr Raw Data'!S52)))</f>
        <v/>
      </c>
      <c r="Y56" s="66" t="b">
        <f t="shared" si="0"/>
        <v>0</v>
      </c>
    </row>
    <row r="57" spans="1:25" s="66" customFormat="1" ht="14" x14ac:dyDescent="0.15">
      <c r="A57" s="223" t="str">
        <f>IF('1 - 4 Hr Raw Data'!Q53="","",'1 - 4 Hr Raw Data'!Q53)</f>
        <v/>
      </c>
      <c r="B57" s="180"/>
      <c r="C57" s="182" t="str">
        <f>IF(A57="","",'1 - 4 Hr Raw Data'!R53)</f>
        <v/>
      </c>
      <c r="D57" s="112">
        <f>IF(AND('1 - 4 Hr Raw Data'!S53="",'2 - 24 Hr Raw Data'!S53=""),'1 - 4 Hr Raw Data'!B53,"")</f>
        <v>0</v>
      </c>
      <c r="E57" s="113">
        <f>IF(AND('1 - 4 Hr Raw Data'!S53="",'2 - 24 Hr Raw Data'!S53=""),'1 - 4 Hr Raw Data'!J53,"")</f>
        <v>0</v>
      </c>
      <c r="F57" s="60">
        <f>IF(AND('1 - 4 Hr Raw Data'!S53="",'2 - 24 Hr Raw Data'!S53=""),'1 - 4 Hr Raw Data'!K53,"")</f>
        <v>0</v>
      </c>
      <c r="G57" s="60">
        <f>IF(AND('1 - 4 Hr Raw Data'!S53="",'2 - 24 Hr Raw Data'!S53=""),'1 - 4 Hr Raw Data'!L53,"")</f>
        <v>0</v>
      </c>
      <c r="H57" s="60">
        <f>IF(AND('1 - 4 Hr Raw Data'!S53="",'2 - 24 Hr Raw Data'!S53=""),'1 - 4 Hr Raw Data'!M53,"")</f>
        <v>0</v>
      </c>
      <c r="I57" s="64">
        <f>IF(AND('1 - 4 Hr Raw Data'!S53="",'2 - 24 Hr Raw Data'!S53=""),'1 - 4 Hr Raw Data'!N53,"")</f>
        <v>0</v>
      </c>
      <c r="J57" s="65">
        <f>IF(AND('1 - 4 Hr Raw Data'!S53="",'2 - 24 Hr Raw Data'!S53=""),'1 - 4 Hr Raw Data'!O53,"")</f>
        <v>0</v>
      </c>
      <c r="K57" s="151" t="e">
        <f>IF(AND('1 - 4 Hr Raw Data'!S53="",'2 - 24 Hr Raw Data'!S53=""),(F57/(E57))*100,"")</f>
        <v>#DIV/0!</v>
      </c>
      <c r="L57" s="61" t="e">
        <f ca="1">IF(AND('1 - 4 Hr Raw Data'!S53="",'2 - 24 Hr Raw Data'!S53=""),K57/$K$11,"")</f>
        <v>#DIV/0!</v>
      </c>
      <c r="M57" s="61" t="e">
        <f>IF(AND('1 - 4 Hr Raw Data'!S53="",'2 - 24 Hr Raw Data'!S53=""),(G57/(E57))*100,"")</f>
        <v>#DIV/0!</v>
      </c>
      <c r="N57" s="61" t="e">
        <f ca="1">IF(AND('1 - 4 Hr Raw Data'!S53="",'2 - 24 Hr Raw Data'!S53=""),M57/$M$11,"")</f>
        <v>#DIV/0!</v>
      </c>
      <c r="O57" s="61" t="e">
        <f>IF(AND('1 - 4 Hr Raw Data'!S53="",'2 - 24 Hr Raw Data'!S53=""),(H57/(E57))*100,"")</f>
        <v>#DIV/0!</v>
      </c>
      <c r="P57" s="61" t="e">
        <f ca="1">IF(AND('1 - 4 Hr Raw Data'!S53="",'2 - 24 Hr Raw Data'!S53=""),O57/$O$11,"")</f>
        <v>#DIV/0!</v>
      </c>
      <c r="Q57" s="61" t="e">
        <f ca="1">IF(AND('1 - 4 Hr Raw Data'!S53="",'2 - 24 Hr Raw Data'!S53=""),I57/$I$11,"")</f>
        <v>#DIV/0!</v>
      </c>
      <c r="R57" s="61" t="e">
        <f ca="1">IF(AND('1 - 4 Hr Raw Data'!S53="",'2 - 24 Hr Raw Data'!S53=""),J57/$J$11,"")</f>
        <v>#DIV/0!</v>
      </c>
      <c r="S57" s="62" t="e">
        <f>IF(AND('1 - 4 Hr Raw Data'!S53="",'2 - 24 Hr Raw Data'!S53=""),(E57/D57)*($S$4/1.042)*2,"")</f>
        <v>#DIV/0!</v>
      </c>
      <c r="T57" s="63" t="e">
        <f>IF(AND('1 - 4 Hr Raw Data'!S53="",'2 - 24 Hr Raw Data'!S53=""),LOG(S57/S$6,2),"")</f>
        <v>#DIV/0!</v>
      </c>
      <c r="U57" s="64" t="e">
        <f ca="1">IF(AND('1 - 4 Hr Raw Data'!S53="",'2 - 24 Hr Raw Data'!S53=""),(S57/S$11)*100,"")</f>
        <v>#DIV/0!</v>
      </c>
      <c r="V57" s="64" t="e">
        <f ca="1">IF(AND('1 - 4 Hr Raw Data'!S53="",'2 - 24 Hr Raw Data'!S53=""),(S57-S$6)/(S$11-S$6)*100,"")</f>
        <v>#DIV/0!</v>
      </c>
      <c r="W57" s="65" t="e">
        <f ca="1">IF(AND('1 - 4 Hr Raw Data'!S53="",'2 - 24 Hr Raw Data'!S53=""),(T57/T$11)*100,"")</f>
        <v>#DIV/0!</v>
      </c>
      <c r="X57" s="195" t="str">
        <f>IF(AND('1 - 4 Hr Raw Data'!S53&lt;&gt;"",'2 - 24 Hr Raw Data'!S53=""),"4 Hour: "&amp;'1 - 4 Hr Raw Data'!S53,IF(AND('1 - 4 Hr Raw Data'!S53="",'2 - 24 Hr Raw Data'!S53&lt;&gt;""),"24 Hour: "&amp;'2 - 24 Hr Raw Data'!S53,IF(AND('1 - 4 Hr Raw Data'!S53="",'2 - 24 Hr Raw Data'!S53=""),"","4 Hour: "&amp;'1 - 4 Hr Raw Data'!S53&amp;"; 24 Hour: "&amp;'2 - 24 Hr Raw Data'!S53)))</f>
        <v/>
      </c>
      <c r="Y57" s="66" t="b">
        <f t="shared" si="0"/>
        <v>0</v>
      </c>
    </row>
    <row r="58" spans="1:25" s="66" customFormat="1" ht="14" x14ac:dyDescent="0.15">
      <c r="A58" s="223" t="str">
        <f>IF('1 - 4 Hr Raw Data'!Q54="","",'1 - 4 Hr Raw Data'!Q54)</f>
        <v/>
      </c>
      <c r="B58" s="180"/>
      <c r="C58" s="182" t="str">
        <f>IF(A58="","",'1 - 4 Hr Raw Data'!R54)</f>
        <v/>
      </c>
      <c r="D58" s="112">
        <f>IF(AND('1 - 4 Hr Raw Data'!S54="",'2 - 24 Hr Raw Data'!S54=""),'1 - 4 Hr Raw Data'!B54,"")</f>
        <v>0</v>
      </c>
      <c r="E58" s="113">
        <f>IF(AND('1 - 4 Hr Raw Data'!S54="",'2 - 24 Hr Raw Data'!S54=""),'1 - 4 Hr Raw Data'!J54,"")</f>
        <v>0</v>
      </c>
      <c r="F58" s="60">
        <f>IF(AND('1 - 4 Hr Raw Data'!S54="",'2 - 24 Hr Raw Data'!S54=""),'1 - 4 Hr Raw Data'!K54,"")</f>
        <v>0</v>
      </c>
      <c r="G58" s="60">
        <f>IF(AND('1 - 4 Hr Raw Data'!S54="",'2 - 24 Hr Raw Data'!S54=""),'1 - 4 Hr Raw Data'!L54,"")</f>
        <v>0</v>
      </c>
      <c r="H58" s="60">
        <f>IF(AND('1 - 4 Hr Raw Data'!S54="",'2 - 24 Hr Raw Data'!S54=""),'1 - 4 Hr Raw Data'!M54,"")</f>
        <v>0</v>
      </c>
      <c r="I58" s="64">
        <f>IF(AND('1 - 4 Hr Raw Data'!S54="",'2 - 24 Hr Raw Data'!S54=""),'1 - 4 Hr Raw Data'!N54,"")</f>
        <v>0</v>
      </c>
      <c r="J58" s="65">
        <f>IF(AND('1 - 4 Hr Raw Data'!S54="",'2 - 24 Hr Raw Data'!S54=""),'1 - 4 Hr Raw Data'!O54,"")</f>
        <v>0</v>
      </c>
      <c r="K58" s="151" t="e">
        <f>IF(AND('1 - 4 Hr Raw Data'!S54="",'2 - 24 Hr Raw Data'!S54=""),(F58/(E58))*100,"")</f>
        <v>#DIV/0!</v>
      </c>
      <c r="L58" s="61" t="e">
        <f ca="1">IF(AND('1 - 4 Hr Raw Data'!S54="",'2 - 24 Hr Raw Data'!S54=""),K58/$K$11,"")</f>
        <v>#DIV/0!</v>
      </c>
      <c r="M58" s="61" t="e">
        <f>IF(AND('1 - 4 Hr Raw Data'!S54="",'2 - 24 Hr Raw Data'!S54=""),(G58/(E58))*100,"")</f>
        <v>#DIV/0!</v>
      </c>
      <c r="N58" s="61" t="e">
        <f ca="1">IF(AND('1 - 4 Hr Raw Data'!S54="",'2 - 24 Hr Raw Data'!S54=""),M58/$M$11,"")</f>
        <v>#DIV/0!</v>
      </c>
      <c r="O58" s="61" t="e">
        <f>IF(AND('1 - 4 Hr Raw Data'!S54="",'2 - 24 Hr Raw Data'!S54=""),(H58/(E58))*100,"")</f>
        <v>#DIV/0!</v>
      </c>
      <c r="P58" s="61" t="e">
        <f ca="1">IF(AND('1 - 4 Hr Raw Data'!S54="",'2 - 24 Hr Raw Data'!S54=""),O58/$O$11,"")</f>
        <v>#DIV/0!</v>
      </c>
      <c r="Q58" s="61" t="e">
        <f ca="1">IF(AND('1 - 4 Hr Raw Data'!S54="",'2 - 24 Hr Raw Data'!S54=""),I58/$I$11,"")</f>
        <v>#DIV/0!</v>
      </c>
      <c r="R58" s="61" t="e">
        <f ca="1">IF(AND('1 - 4 Hr Raw Data'!S54="",'2 - 24 Hr Raw Data'!S54=""),J58/$J$11,"")</f>
        <v>#DIV/0!</v>
      </c>
      <c r="S58" s="62" t="e">
        <f>IF(AND('1 - 4 Hr Raw Data'!S54="",'2 - 24 Hr Raw Data'!S54=""),(E58/D58)*($S$4/1.042)*2,"")</f>
        <v>#DIV/0!</v>
      </c>
      <c r="T58" s="63" t="e">
        <f>IF(AND('1 - 4 Hr Raw Data'!S54="",'2 - 24 Hr Raw Data'!S54=""),LOG(S58/S$6,2),"")</f>
        <v>#DIV/0!</v>
      </c>
      <c r="U58" s="64" t="e">
        <f ca="1">IF(AND('1 - 4 Hr Raw Data'!S54="",'2 - 24 Hr Raw Data'!S54=""),(S58/S$11)*100,"")</f>
        <v>#DIV/0!</v>
      </c>
      <c r="V58" s="64" t="e">
        <f ca="1">IF(AND('1 - 4 Hr Raw Data'!S54="",'2 - 24 Hr Raw Data'!S54=""),(S58-S$6)/(S$11-S$6)*100,"")</f>
        <v>#DIV/0!</v>
      </c>
      <c r="W58" s="65" t="e">
        <f ca="1">IF(AND('1 - 4 Hr Raw Data'!S54="",'2 - 24 Hr Raw Data'!S54=""),(T58/T$11)*100,"")</f>
        <v>#DIV/0!</v>
      </c>
      <c r="X58" s="195" t="str">
        <f>IF(AND('1 - 4 Hr Raw Data'!S54&lt;&gt;"",'2 - 24 Hr Raw Data'!S54=""),"4 Hour: "&amp;'1 - 4 Hr Raw Data'!S54,IF(AND('1 - 4 Hr Raw Data'!S54="",'2 - 24 Hr Raw Data'!S54&lt;&gt;""),"24 Hour: "&amp;'2 - 24 Hr Raw Data'!S54,IF(AND('1 - 4 Hr Raw Data'!S54="",'2 - 24 Hr Raw Data'!S54=""),"","4 Hour: "&amp;'1 - 4 Hr Raw Data'!S54&amp;"; 24 Hour: "&amp;'2 - 24 Hr Raw Data'!S54)))</f>
        <v/>
      </c>
      <c r="Y58" s="66" t="b">
        <f t="shared" si="0"/>
        <v>0</v>
      </c>
    </row>
    <row r="59" spans="1:25" s="66" customFormat="1" ht="14" x14ac:dyDescent="0.15">
      <c r="A59" s="223" t="str">
        <f>IF('1 - 4 Hr Raw Data'!Q55="","",'1 - 4 Hr Raw Data'!Q55)</f>
        <v/>
      </c>
      <c r="B59" s="180"/>
      <c r="C59" s="182" t="str">
        <f>IF(A59="","",'1 - 4 Hr Raw Data'!R55)</f>
        <v/>
      </c>
      <c r="D59" s="112">
        <f>IF(AND('1 - 4 Hr Raw Data'!S55="",'2 - 24 Hr Raw Data'!S55=""),'1 - 4 Hr Raw Data'!B55,"")</f>
        <v>0</v>
      </c>
      <c r="E59" s="113">
        <f>IF(AND('1 - 4 Hr Raw Data'!S55="",'2 - 24 Hr Raw Data'!S55=""),'1 - 4 Hr Raw Data'!J55,"")</f>
        <v>0</v>
      </c>
      <c r="F59" s="60">
        <f>IF(AND('1 - 4 Hr Raw Data'!S55="",'2 - 24 Hr Raw Data'!S55=""),'1 - 4 Hr Raw Data'!K55,"")</f>
        <v>0</v>
      </c>
      <c r="G59" s="60">
        <f>IF(AND('1 - 4 Hr Raw Data'!S55="",'2 - 24 Hr Raw Data'!S55=""),'1 - 4 Hr Raw Data'!L55,"")</f>
        <v>0</v>
      </c>
      <c r="H59" s="60">
        <f>IF(AND('1 - 4 Hr Raw Data'!S55="",'2 - 24 Hr Raw Data'!S55=""),'1 - 4 Hr Raw Data'!M55,"")</f>
        <v>0</v>
      </c>
      <c r="I59" s="64">
        <f>IF(AND('1 - 4 Hr Raw Data'!S55="",'2 - 24 Hr Raw Data'!S55=""),'1 - 4 Hr Raw Data'!N55,"")</f>
        <v>0</v>
      </c>
      <c r="J59" s="65">
        <f>IF(AND('1 - 4 Hr Raw Data'!S55="",'2 - 24 Hr Raw Data'!S55=""),'1 - 4 Hr Raw Data'!O55,"")</f>
        <v>0</v>
      </c>
      <c r="K59" s="151" t="e">
        <f>IF(AND('1 - 4 Hr Raw Data'!S55="",'2 - 24 Hr Raw Data'!S55=""),(F59/(E59))*100,"")</f>
        <v>#DIV/0!</v>
      </c>
      <c r="L59" s="61" t="e">
        <f ca="1">IF(AND('1 - 4 Hr Raw Data'!S55="",'2 - 24 Hr Raw Data'!S55=""),K59/$K$11,"")</f>
        <v>#DIV/0!</v>
      </c>
      <c r="M59" s="61" t="e">
        <f>IF(AND('1 - 4 Hr Raw Data'!S55="",'2 - 24 Hr Raw Data'!S55=""),(G59/(E59))*100,"")</f>
        <v>#DIV/0!</v>
      </c>
      <c r="N59" s="61" t="e">
        <f ca="1">IF(AND('1 - 4 Hr Raw Data'!S55="",'2 - 24 Hr Raw Data'!S55=""),M59/$M$11,"")</f>
        <v>#DIV/0!</v>
      </c>
      <c r="O59" s="61" t="e">
        <f>IF(AND('1 - 4 Hr Raw Data'!S55="",'2 - 24 Hr Raw Data'!S55=""),(H59/(E59))*100,"")</f>
        <v>#DIV/0!</v>
      </c>
      <c r="P59" s="61" t="e">
        <f ca="1">IF(AND('1 - 4 Hr Raw Data'!S55="",'2 - 24 Hr Raw Data'!S55=""),O59/$O$11,"")</f>
        <v>#DIV/0!</v>
      </c>
      <c r="Q59" s="61" t="e">
        <f ca="1">IF(AND('1 - 4 Hr Raw Data'!S55="",'2 - 24 Hr Raw Data'!S55=""),I59/$I$11,"")</f>
        <v>#DIV/0!</v>
      </c>
      <c r="R59" s="61" t="e">
        <f ca="1">IF(AND('1 - 4 Hr Raw Data'!S55="",'2 - 24 Hr Raw Data'!S55=""),J59/$J$11,"")</f>
        <v>#DIV/0!</v>
      </c>
      <c r="S59" s="62" t="e">
        <f>IF(AND('1 - 4 Hr Raw Data'!S55="",'2 - 24 Hr Raw Data'!S55=""),(E59/D59)*($S$4/1.042)*2,"")</f>
        <v>#DIV/0!</v>
      </c>
      <c r="T59" s="63" t="e">
        <f>IF(AND('1 - 4 Hr Raw Data'!S55="",'2 - 24 Hr Raw Data'!S55=""),LOG(S59/S$6,2),"")</f>
        <v>#DIV/0!</v>
      </c>
      <c r="U59" s="64" t="e">
        <f ca="1">IF(AND('1 - 4 Hr Raw Data'!S55="",'2 - 24 Hr Raw Data'!S55=""),(S59/S$11)*100,"")</f>
        <v>#DIV/0!</v>
      </c>
      <c r="V59" s="64" t="e">
        <f ca="1">IF(AND('1 - 4 Hr Raw Data'!S55="",'2 - 24 Hr Raw Data'!S55=""),(S59-S$6)/(S$11-S$6)*100,"")</f>
        <v>#DIV/0!</v>
      </c>
      <c r="W59" s="65" t="e">
        <f ca="1">IF(AND('1 - 4 Hr Raw Data'!S55="",'2 - 24 Hr Raw Data'!S55=""),(T59/T$11)*100,"")</f>
        <v>#DIV/0!</v>
      </c>
      <c r="X59" s="195" t="str">
        <f>IF(AND('1 - 4 Hr Raw Data'!S55&lt;&gt;"",'2 - 24 Hr Raw Data'!S55=""),"4 Hour: "&amp;'1 - 4 Hr Raw Data'!S55,IF(AND('1 - 4 Hr Raw Data'!S55="",'2 - 24 Hr Raw Data'!S55&lt;&gt;""),"24 Hour: "&amp;'2 - 24 Hr Raw Data'!S55,IF(AND('1 - 4 Hr Raw Data'!S55="",'2 - 24 Hr Raw Data'!S55=""),"","4 Hour: "&amp;'1 - 4 Hr Raw Data'!S55&amp;"; 24 Hour: "&amp;'2 - 24 Hr Raw Data'!S55)))</f>
        <v/>
      </c>
      <c r="Y59" s="66" t="b">
        <f t="shared" si="0"/>
        <v>0</v>
      </c>
    </row>
    <row r="60" spans="1:25" s="66" customFormat="1" ht="14" x14ac:dyDescent="0.15">
      <c r="A60" s="223" t="str">
        <f>IF('1 - 4 Hr Raw Data'!Q56="","",'1 - 4 Hr Raw Data'!Q56)</f>
        <v/>
      </c>
      <c r="B60" s="180"/>
      <c r="C60" s="182" t="str">
        <f>IF(A60="","",'1 - 4 Hr Raw Data'!R56)</f>
        <v/>
      </c>
      <c r="D60" s="112">
        <f>IF(AND('1 - 4 Hr Raw Data'!S56="",'2 - 24 Hr Raw Data'!S56=""),'1 - 4 Hr Raw Data'!B56,"")</f>
        <v>0</v>
      </c>
      <c r="E60" s="113">
        <f>IF(AND('1 - 4 Hr Raw Data'!S56="",'2 - 24 Hr Raw Data'!S56=""),'1 - 4 Hr Raw Data'!J56,"")</f>
        <v>0</v>
      </c>
      <c r="F60" s="60">
        <f>IF(AND('1 - 4 Hr Raw Data'!S56="",'2 - 24 Hr Raw Data'!S56=""),'1 - 4 Hr Raw Data'!K56,"")</f>
        <v>0</v>
      </c>
      <c r="G60" s="60">
        <f>IF(AND('1 - 4 Hr Raw Data'!S56="",'2 - 24 Hr Raw Data'!S56=""),'1 - 4 Hr Raw Data'!L56,"")</f>
        <v>0</v>
      </c>
      <c r="H60" s="60">
        <f>IF(AND('1 - 4 Hr Raw Data'!S56="",'2 - 24 Hr Raw Data'!S56=""),'1 - 4 Hr Raw Data'!M56,"")</f>
        <v>0</v>
      </c>
      <c r="I60" s="64">
        <f>IF(AND('1 - 4 Hr Raw Data'!S56="",'2 - 24 Hr Raw Data'!S56=""),'1 - 4 Hr Raw Data'!N56,"")</f>
        <v>0</v>
      </c>
      <c r="J60" s="65">
        <f>IF(AND('1 - 4 Hr Raw Data'!S56="",'2 - 24 Hr Raw Data'!S56=""),'1 - 4 Hr Raw Data'!O56,"")</f>
        <v>0</v>
      </c>
      <c r="K60" s="151" t="e">
        <f>IF(AND('1 - 4 Hr Raw Data'!S56="",'2 - 24 Hr Raw Data'!S56=""),(F60/(E60))*100,"")</f>
        <v>#DIV/0!</v>
      </c>
      <c r="L60" s="61" t="e">
        <f ca="1">IF(AND('1 - 4 Hr Raw Data'!S56="",'2 - 24 Hr Raw Data'!S56=""),K60/$K$11,"")</f>
        <v>#DIV/0!</v>
      </c>
      <c r="M60" s="61" t="e">
        <f>IF(AND('1 - 4 Hr Raw Data'!S56="",'2 - 24 Hr Raw Data'!S56=""),(G60/(E60))*100,"")</f>
        <v>#DIV/0!</v>
      </c>
      <c r="N60" s="61" t="e">
        <f ca="1">IF(AND('1 - 4 Hr Raw Data'!S56="",'2 - 24 Hr Raw Data'!S56=""),M60/$M$11,"")</f>
        <v>#DIV/0!</v>
      </c>
      <c r="O60" s="61" t="e">
        <f>IF(AND('1 - 4 Hr Raw Data'!S56="",'2 - 24 Hr Raw Data'!S56=""),(H60/(E60))*100,"")</f>
        <v>#DIV/0!</v>
      </c>
      <c r="P60" s="61" t="e">
        <f ca="1">IF(AND('1 - 4 Hr Raw Data'!S56="",'2 - 24 Hr Raw Data'!S56=""),O60/$O$11,"")</f>
        <v>#DIV/0!</v>
      </c>
      <c r="Q60" s="61" t="e">
        <f ca="1">IF(AND('1 - 4 Hr Raw Data'!S56="",'2 - 24 Hr Raw Data'!S56=""),I60/$I$11,"")</f>
        <v>#DIV/0!</v>
      </c>
      <c r="R60" s="61" t="e">
        <f ca="1">IF(AND('1 - 4 Hr Raw Data'!S56="",'2 - 24 Hr Raw Data'!S56=""),J60/$J$11,"")</f>
        <v>#DIV/0!</v>
      </c>
      <c r="S60" s="62" t="e">
        <f>IF(AND('1 - 4 Hr Raw Data'!S56="",'2 - 24 Hr Raw Data'!S56=""),(E60/D60)*($S$4/1.042)*2,"")</f>
        <v>#DIV/0!</v>
      </c>
      <c r="T60" s="63" t="e">
        <f>IF(AND('1 - 4 Hr Raw Data'!S56="",'2 - 24 Hr Raw Data'!S56=""),LOG(S60/S$6,2),"")</f>
        <v>#DIV/0!</v>
      </c>
      <c r="U60" s="64" t="e">
        <f ca="1">IF(AND('1 - 4 Hr Raw Data'!S56="",'2 - 24 Hr Raw Data'!S56=""),(S60/S$11)*100,"")</f>
        <v>#DIV/0!</v>
      </c>
      <c r="V60" s="64" t="e">
        <f ca="1">IF(AND('1 - 4 Hr Raw Data'!S56="",'2 - 24 Hr Raw Data'!S56=""),(S60-S$6)/(S$11-S$6)*100,"")</f>
        <v>#DIV/0!</v>
      </c>
      <c r="W60" s="65" t="e">
        <f ca="1">IF(AND('1 - 4 Hr Raw Data'!S56="",'2 - 24 Hr Raw Data'!S56=""),(T60/T$11)*100,"")</f>
        <v>#DIV/0!</v>
      </c>
      <c r="X60" s="195" t="str">
        <f>IF(AND('1 - 4 Hr Raw Data'!S56&lt;&gt;"",'2 - 24 Hr Raw Data'!S56=""),"4 Hour: "&amp;'1 - 4 Hr Raw Data'!S56,IF(AND('1 - 4 Hr Raw Data'!S56="",'2 - 24 Hr Raw Data'!S56&lt;&gt;""),"24 Hour: "&amp;'2 - 24 Hr Raw Data'!S56,IF(AND('1 - 4 Hr Raw Data'!S56="",'2 - 24 Hr Raw Data'!S56=""),"","4 Hour: "&amp;'1 - 4 Hr Raw Data'!S56&amp;"; 24 Hour: "&amp;'2 - 24 Hr Raw Data'!S56)))</f>
        <v/>
      </c>
      <c r="Y60" s="66" t="b">
        <f t="shared" si="0"/>
        <v>0</v>
      </c>
    </row>
    <row r="61" spans="1:25" s="66" customFormat="1" ht="14" x14ac:dyDescent="0.15">
      <c r="A61" s="223" t="str">
        <f>IF('1 - 4 Hr Raw Data'!Q57="","",'1 - 4 Hr Raw Data'!Q57)</f>
        <v/>
      </c>
      <c r="B61" s="180"/>
      <c r="C61" s="182" t="str">
        <f>IF(A61="","",'1 - 4 Hr Raw Data'!R57)</f>
        <v/>
      </c>
      <c r="D61" s="112">
        <f>IF(AND('1 - 4 Hr Raw Data'!S57="",'2 - 24 Hr Raw Data'!S57=""),'1 - 4 Hr Raw Data'!B57,"")</f>
        <v>0</v>
      </c>
      <c r="E61" s="113">
        <f>IF(AND('1 - 4 Hr Raw Data'!S57="",'2 - 24 Hr Raw Data'!S57=""),'1 - 4 Hr Raw Data'!J57,"")</f>
        <v>0</v>
      </c>
      <c r="F61" s="60">
        <f>IF(AND('1 - 4 Hr Raw Data'!S57="",'2 - 24 Hr Raw Data'!S57=""),'1 - 4 Hr Raw Data'!K57,"")</f>
        <v>0</v>
      </c>
      <c r="G61" s="60">
        <f>IF(AND('1 - 4 Hr Raw Data'!S57="",'2 - 24 Hr Raw Data'!S57=""),'1 - 4 Hr Raw Data'!L57,"")</f>
        <v>0</v>
      </c>
      <c r="H61" s="60">
        <f>IF(AND('1 - 4 Hr Raw Data'!S57="",'2 - 24 Hr Raw Data'!S57=""),'1 - 4 Hr Raw Data'!M57,"")</f>
        <v>0</v>
      </c>
      <c r="I61" s="64">
        <f>IF(AND('1 - 4 Hr Raw Data'!S57="",'2 - 24 Hr Raw Data'!S57=""),'1 - 4 Hr Raw Data'!N57,"")</f>
        <v>0</v>
      </c>
      <c r="J61" s="65">
        <f>IF(AND('1 - 4 Hr Raw Data'!S57="",'2 - 24 Hr Raw Data'!S57=""),'1 - 4 Hr Raw Data'!O57,"")</f>
        <v>0</v>
      </c>
      <c r="K61" s="151" t="e">
        <f>IF(AND('1 - 4 Hr Raw Data'!S57="",'2 - 24 Hr Raw Data'!S57=""),(F61/(E61))*100,"")</f>
        <v>#DIV/0!</v>
      </c>
      <c r="L61" s="61" t="e">
        <f ca="1">IF(AND('1 - 4 Hr Raw Data'!S57="",'2 - 24 Hr Raw Data'!S57=""),K61/$K$11,"")</f>
        <v>#DIV/0!</v>
      </c>
      <c r="M61" s="61" t="e">
        <f>IF(AND('1 - 4 Hr Raw Data'!S57="",'2 - 24 Hr Raw Data'!S57=""),(G61/(E61))*100,"")</f>
        <v>#DIV/0!</v>
      </c>
      <c r="N61" s="61" t="e">
        <f ca="1">IF(AND('1 - 4 Hr Raw Data'!S57="",'2 - 24 Hr Raw Data'!S57=""),M61/$M$11,"")</f>
        <v>#DIV/0!</v>
      </c>
      <c r="O61" s="61" t="e">
        <f>IF(AND('1 - 4 Hr Raw Data'!S57="",'2 - 24 Hr Raw Data'!S57=""),(H61/(E61))*100,"")</f>
        <v>#DIV/0!</v>
      </c>
      <c r="P61" s="61" t="e">
        <f ca="1">IF(AND('1 - 4 Hr Raw Data'!S57="",'2 - 24 Hr Raw Data'!S57=""),O61/$O$11,"")</f>
        <v>#DIV/0!</v>
      </c>
      <c r="Q61" s="61" t="e">
        <f ca="1">IF(AND('1 - 4 Hr Raw Data'!S57="",'2 - 24 Hr Raw Data'!S57=""),I61/$I$11,"")</f>
        <v>#DIV/0!</v>
      </c>
      <c r="R61" s="61" t="e">
        <f ca="1">IF(AND('1 - 4 Hr Raw Data'!S57="",'2 - 24 Hr Raw Data'!S57=""),J61/$J$11,"")</f>
        <v>#DIV/0!</v>
      </c>
      <c r="S61" s="62" t="e">
        <f>IF(AND('1 - 4 Hr Raw Data'!S57="",'2 - 24 Hr Raw Data'!S57=""),(E61/D61)*($S$4/1.042)*2,"")</f>
        <v>#DIV/0!</v>
      </c>
      <c r="T61" s="63" t="e">
        <f>IF(AND('1 - 4 Hr Raw Data'!S57="",'2 - 24 Hr Raw Data'!S57=""),LOG(S61/S$6,2),"")</f>
        <v>#DIV/0!</v>
      </c>
      <c r="U61" s="64" t="e">
        <f ca="1">IF(AND('1 - 4 Hr Raw Data'!S57="",'2 - 24 Hr Raw Data'!S57=""),(S61/S$11)*100,"")</f>
        <v>#DIV/0!</v>
      </c>
      <c r="V61" s="64" t="e">
        <f ca="1">IF(AND('1 - 4 Hr Raw Data'!S57="",'2 - 24 Hr Raw Data'!S57=""),(S61-S$6)/(S$11-S$6)*100,"")</f>
        <v>#DIV/0!</v>
      </c>
      <c r="W61" s="65" t="e">
        <f ca="1">IF(AND('1 - 4 Hr Raw Data'!S57="",'2 - 24 Hr Raw Data'!S57=""),(T61/T$11)*100,"")</f>
        <v>#DIV/0!</v>
      </c>
      <c r="X61" s="195" t="str">
        <f>IF(AND('1 - 4 Hr Raw Data'!S57&lt;&gt;"",'2 - 24 Hr Raw Data'!S57=""),"4 Hour: "&amp;'1 - 4 Hr Raw Data'!S57,IF(AND('1 - 4 Hr Raw Data'!S57="",'2 - 24 Hr Raw Data'!S57&lt;&gt;""),"24 Hour: "&amp;'2 - 24 Hr Raw Data'!S57,IF(AND('1 - 4 Hr Raw Data'!S57="",'2 - 24 Hr Raw Data'!S57=""),"","4 Hour: "&amp;'1 - 4 Hr Raw Data'!S57&amp;"; 24 Hour: "&amp;'2 - 24 Hr Raw Data'!S57)))</f>
        <v/>
      </c>
      <c r="Y61" s="66" t="b">
        <f t="shared" si="0"/>
        <v>0</v>
      </c>
    </row>
    <row r="62" spans="1:25" s="66" customFormat="1" ht="14" x14ac:dyDescent="0.15">
      <c r="A62" s="223" t="str">
        <f>IF('1 - 4 Hr Raw Data'!Q58="","",'1 - 4 Hr Raw Data'!Q58)</f>
        <v/>
      </c>
      <c r="B62" s="180"/>
      <c r="C62" s="182" t="str">
        <f>IF(A62="","",'1 - 4 Hr Raw Data'!R58)</f>
        <v/>
      </c>
      <c r="D62" s="112">
        <f>IF(AND('1 - 4 Hr Raw Data'!S58="",'2 - 24 Hr Raw Data'!S58=""),'1 - 4 Hr Raw Data'!B58,"")</f>
        <v>0</v>
      </c>
      <c r="E62" s="113">
        <f>IF(AND('1 - 4 Hr Raw Data'!S58="",'2 - 24 Hr Raw Data'!S58=""),'1 - 4 Hr Raw Data'!J58,"")</f>
        <v>0</v>
      </c>
      <c r="F62" s="60">
        <f>IF(AND('1 - 4 Hr Raw Data'!S58="",'2 - 24 Hr Raw Data'!S58=""),'1 - 4 Hr Raw Data'!K58,"")</f>
        <v>0</v>
      </c>
      <c r="G62" s="60">
        <f>IF(AND('1 - 4 Hr Raw Data'!S58="",'2 - 24 Hr Raw Data'!S58=""),'1 - 4 Hr Raw Data'!L58,"")</f>
        <v>0</v>
      </c>
      <c r="H62" s="60">
        <f>IF(AND('1 - 4 Hr Raw Data'!S58="",'2 - 24 Hr Raw Data'!S58=""),'1 - 4 Hr Raw Data'!M58,"")</f>
        <v>0</v>
      </c>
      <c r="I62" s="64">
        <f>IF(AND('1 - 4 Hr Raw Data'!S58="",'2 - 24 Hr Raw Data'!S58=""),'1 - 4 Hr Raw Data'!N58,"")</f>
        <v>0</v>
      </c>
      <c r="J62" s="65">
        <f>IF(AND('1 - 4 Hr Raw Data'!S58="",'2 - 24 Hr Raw Data'!S58=""),'1 - 4 Hr Raw Data'!O58,"")</f>
        <v>0</v>
      </c>
      <c r="K62" s="151" t="e">
        <f>IF(AND('1 - 4 Hr Raw Data'!S58="",'2 - 24 Hr Raw Data'!S58=""),(F62/(E62))*100,"")</f>
        <v>#DIV/0!</v>
      </c>
      <c r="L62" s="61" t="e">
        <f ca="1">IF(AND('1 - 4 Hr Raw Data'!S58="",'2 - 24 Hr Raw Data'!S58=""),K62/$K$11,"")</f>
        <v>#DIV/0!</v>
      </c>
      <c r="M62" s="61" t="e">
        <f>IF(AND('1 - 4 Hr Raw Data'!S58="",'2 - 24 Hr Raw Data'!S58=""),(G62/(E62))*100,"")</f>
        <v>#DIV/0!</v>
      </c>
      <c r="N62" s="61" t="e">
        <f ca="1">IF(AND('1 - 4 Hr Raw Data'!S58="",'2 - 24 Hr Raw Data'!S58=""),M62/$M$11,"")</f>
        <v>#DIV/0!</v>
      </c>
      <c r="O62" s="61" t="e">
        <f>IF(AND('1 - 4 Hr Raw Data'!S58="",'2 - 24 Hr Raw Data'!S58=""),(H62/(E62))*100,"")</f>
        <v>#DIV/0!</v>
      </c>
      <c r="P62" s="61" t="e">
        <f ca="1">IF(AND('1 - 4 Hr Raw Data'!S58="",'2 - 24 Hr Raw Data'!S58=""),O62/$O$11,"")</f>
        <v>#DIV/0!</v>
      </c>
      <c r="Q62" s="61" t="e">
        <f ca="1">IF(AND('1 - 4 Hr Raw Data'!S58="",'2 - 24 Hr Raw Data'!S58=""),I62/$I$11,"")</f>
        <v>#DIV/0!</v>
      </c>
      <c r="R62" s="61" t="e">
        <f ca="1">IF(AND('1 - 4 Hr Raw Data'!S58="",'2 - 24 Hr Raw Data'!S58=""),J62/$J$11,"")</f>
        <v>#DIV/0!</v>
      </c>
      <c r="S62" s="62" t="e">
        <f>IF(AND('1 - 4 Hr Raw Data'!S58="",'2 - 24 Hr Raw Data'!S58=""),(E62/D62)*($S$4/1.042)*2,"")</f>
        <v>#DIV/0!</v>
      </c>
      <c r="T62" s="63" t="e">
        <f>IF(AND('1 - 4 Hr Raw Data'!S58="",'2 - 24 Hr Raw Data'!S58=""),LOG(S62/S$6,2),"")</f>
        <v>#DIV/0!</v>
      </c>
      <c r="U62" s="64" t="e">
        <f ca="1">IF(AND('1 - 4 Hr Raw Data'!S58="",'2 - 24 Hr Raw Data'!S58=""),(S62/S$11)*100,"")</f>
        <v>#DIV/0!</v>
      </c>
      <c r="V62" s="64" t="e">
        <f ca="1">IF(AND('1 - 4 Hr Raw Data'!S58="",'2 - 24 Hr Raw Data'!S58=""),(S62-S$6)/(S$11-S$6)*100,"")</f>
        <v>#DIV/0!</v>
      </c>
      <c r="W62" s="65" t="e">
        <f ca="1">IF(AND('1 - 4 Hr Raw Data'!S58="",'2 - 24 Hr Raw Data'!S58=""),(T62/T$11)*100,"")</f>
        <v>#DIV/0!</v>
      </c>
      <c r="X62" s="195" t="str">
        <f>IF(AND('1 - 4 Hr Raw Data'!S58&lt;&gt;"",'2 - 24 Hr Raw Data'!S58=""),"4 Hour: "&amp;'1 - 4 Hr Raw Data'!S58,IF(AND('1 - 4 Hr Raw Data'!S58="",'2 - 24 Hr Raw Data'!S58&lt;&gt;""),"24 Hour: "&amp;'2 - 24 Hr Raw Data'!S58,IF(AND('1 - 4 Hr Raw Data'!S58="",'2 - 24 Hr Raw Data'!S58=""),"","4 Hour: "&amp;'1 - 4 Hr Raw Data'!S58&amp;"; 24 Hour: "&amp;'2 - 24 Hr Raw Data'!S58)))</f>
        <v/>
      </c>
      <c r="Y62" s="66" t="b">
        <f t="shared" si="0"/>
        <v>0</v>
      </c>
    </row>
    <row r="63" spans="1:25" s="66" customFormat="1" ht="14" x14ac:dyDescent="0.15">
      <c r="A63" s="223" t="str">
        <f>IF('1 - 4 Hr Raw Data'!Q59="","",'1 - 4 Hr Raw Data'!Q59)</f>
        <v/>
      </c>
      <c r="B63" s="180"/>
      <c r="C63" s="182" t="str">
        <f>IF(A63="","",'1 - 4 Hr Raw Data'!R59)</f>
        <v/>
      </c>
      <c r="D63" s="112">
        <f>IF(AND('1 - 4 Hr Raw Data'!S59="",'2 - 24 Hr Raw Data'!S59=""),'1 - 4 Hr Raw Data'!B59,"")</f>
        <v>0</v>
      </c>
      <c r="E63" s="113">
        <f>IF(AND('1 - 4 Hr Raw Data'!S59="",'2 - 24 Hr Raw Data'!S59=""),'1 - 4 Hr Raw Data'!J59,"")</f>
        <v>0</v>
      </c>
      <c r="F63" s="60">
        <f>IF(AND('1 - 4 Hr Raw Data'!S59="",'2 - 24 Hr Raw Data'!S59=""),'1 - 4 Hr Raw Data'!K59,"")</f>
        <v>0</v>
      </c>
      <c r="G63" s="60">
        <f>IF(AND('1 - 4 Hr Raw Data'!S59="",'2 - 24 Hr Raw Data'!S59=""),'1 - 4 Hr Raw Data'!L59,"")</f>
        <v>0</v>
      </c>
      <c r="H63" s="60">
        <f>IF(AND('1 - 4 Hr Raw Data'!S59="",'2 - 24 Hr Raw Data'!S59=""),'1 - 4 Hr Raw Data'!M59,"")</f>
        <v>0</v>
      </c>
      <c r="I63" s="64">
        <f>IF(AND('1 - 4 Hr Raw Data'!S59="",'2 - 24 Hr Raw Data'!S59=""),'1 - 4 Hr Raw Data'!N59,"")</f>
        <v>0</v>
      </c>
      <c r="J63" s="65">
        <f>IF(AND('1 - 4 Hr Raw Data'!S59="",'2 - 24 Hr Raw Data'!S59=""),'1 - 4 Hr Raw Data'!O59,"")</f>
        <v>0</v>
      </c>
      <c r="K63" s="151" t="e">
        <f>IF(AND('1 - 4 Hr Raw Data'!S59="",'2 - 24 Hr Raw Data'!S59=""),(F63/(E63))*100,"")</f>
        <v>#DIV/0!</v>
      </c>
      <c r="L63" s="61" t="e">
        <f ca="1">IF(AND('1 - 4 Hr Raw Data'!S59="",'2 - 24 Hr Raw Data'!S59=""),K63/$K$11,"")</f>
        <v>#DIV/0!</v>
      </c>
      <c r="M63" s="61" t="e">
        <f>IF(AND('1 - 4 Hr Raw Data'!S59="",'2 - 24 Hr Raw Data'!S59=""),(G63/(E63))*100,"")</f>
        <v>#DIV/0!</v>
      </c>
      <c r="N63" s="61" t="e">
        <f ca="1">IF(AND('1 - 4 Hr Raw Data'!S59="",'2 - 24 Hr Raw Data'!S59=""),M63/$M$11,"")</f>
        <v>#DIV/0!</v>
      </c>
      <c r="O63" s="61" t="e">
        <f>IF(AND('1 - 4 Hr Raw Data'!S59="",'2 - 24 Hr Raw Data'!S59=""),(H63/(E63))*100,"")</f>
        <v>#DIV/0!</v>
      </c>
      <c r="P63" s="61" t="e">
        <f ca="1">IF(AND('1 - 4 Hr Raw Data'!S59="",'2 - 24 Hr Raw Data'!S59=""),O63/$O$11,"")</f>
        <v>#DIV/0!</v>
      </c>
      <c r="Q63" s="61" t="e">
        <f ca="1">IF(AND('1 - 4 Hr Raw Data'!S59="",'2 - 24 Hr Raw Data'!S59=""),I63/$I$11,"")</f>
        <v>#DIV/0!</v>
      </c>
      <c r="R63" s="61" t="e">
        <f ca="1">IF(AND('1 - 4 Hr Raw Data'!S59="",'2 - 24 Hr Raw Data'!S59=""),J63/$J$11,"")</f>
        <v>#DIV/0!</v>
      </c>
      <c r="S63" s="62" t="e">
        <f>IF(AND('1 - 4 Hr Raw Data'!S59="",'2 - 24 Hr Raw Data'!S59=""),(E63/D63)*($S$4/1.042)*2,"")</f>
        <v>#DIV/0!</v>
      </c>
      <c r="T63" s="63" t="e">
        <f>IF(AND('1 - 4 Hr Raw Data'!S59="",'2 - 24 Hr Raw Data'!S59=""),LOG(S63/S$6,2),"")</f>
        <v>#DIV/0!</v>
      </c>
      <c r="U63" s="64" t="e">
        <f ca="1">IF(AND('1 - 4 Hr Raw Data'!S59="",'2 - 24 Hr Raw Data'!S59=""),(S63/S$11)*100,"")</f>
        <v>#DIV/0!</v>
      </c>
      <c r="V63" s="64" t="e">
        <f ca="1">IF(AND('1 - 4 Hr Raw Data'!S59="",'2 - 24 Hr Raw Data'!S59=""),(S63-S$6)/(S$11-S$6)*100,"")</f>
        <v>#DIV/0!</v>
      </c>
      <c r="W63" s="65" t="e">
        <f ca="1">IF(AND('1 - 4 Hr Raw Data'!S59="",'2 - 24 Hr Raw Data'!S59=""),(T63/T$11)*100,"")</f>
        <v>#DIV/0!</v>
      </c>
      <c r="X63" s="195" t="str">
        <f>IF(AND('1 - 4 Hr Raw Data'!S59&lt;&gt;"",'2 - 24 Hr Raw Data'!S59=""),"4 Hour: "&amp;'1 - 4 Hr Raw Data'!S59,IF(AND('1 - 4 Hr Raw Data'!S59="",'2 - 24 Hr Raw Data'!S59&lt;&gt;""),"24 Hour: "&amp;'2 - 24 Hr Raw Data'!S59,IF(AND('1 - 4 Hr Raw Data'!S59="",'2 - 24 Hr Raw Data'!S59=""),"","4 Hour: "&amp;'1 - 4 Hr Raw Data'!S59&amp;"; 24 Hour: "&amp;'2 - 24 Hr Raw Data'!S59)))</f>
        <v/>
      </c>
      <c r="Y63" s="66" t="b">
        <f t="shared" si="0"/>
        <v>0</v>
      </c>
    </row>
    <row r="64" spans="1:25" s="66" customFormat="1" ht="14" x14ac:dyDescent="0.15">
      <c r="A64" s="223" t="str">
        <f>IF('1 - 4 Hr Raw Data'!Q60="","",'1 - 4 Hr Raw Data'!Q60)</f>
        <v/>
      </c>
      <c r="B64" s="180"/>
      <c r="C64" s="182" t="str">
        <f>IF(A64="","",'1 - 4 Hr Raw Data'!R60)</f>
        <v/>
      </c>
      <c r="D64" s="112">
        <f>IF(AND('1 - 4 Hr Raw Data'!S60="",'2 - 24 Hr Raw Data'!S60=""),'1 - 4 Hr Raw Data'!B60,"")</f>
        <v>0</v>
      </c>
      <c r="E64" s="113">
        <f>IF(AND('1 - 4 Hr Raw Data'!S60="",'2 - 24 Hr Raw Data'!S60=""),'1 - 4 Hr Raw Data'!J60,"")</f>
        <v>0</v>
      </c>
      <c r="F64" s="60">
        <f>IF(AND('1 - 4 Hr Raw Data'!S60="",'2 - 24 Hr Raw Data'!S60=""),'1 - 4 Hr Raw Data'!K60,"")</f>
        <v>0</v>
      </c>
      <c r="G64" s="60">
        <f>IF(AND('1 - 4 Hr Raw Data'!S60="",'2 - 24 Hr Raw Data'!S60=""),'1 - 4 Hr Raw Data'!L60,"")</f>
        <v>0</v>
      </c>
      <c r="H64" s="60">
        <f>IF(AND('1 - 4 Hr Raw Data'!S60="",'2 - 24 Hr Raw Data'!S60=""),'1 - 4 Hr Raw Data'!M60,"")</f>
        <v>0</v>
      </c>
      <c r="I64" s="64">
        <f>IF(AND('1 - 4 Hr Raw Data'!S60="",'2 - 24 Hr Raw Data'!S60=""),'1 - 4 Hr Raw Data'!N60,"")</f>
        <v>0</v>
      </c>
      <c r="J64" s="65">
        <f>IF(AND('1 - 4 Hr Raw Data'!S60="",'2 - 24 Hr Raw Data'!S60=""),'1 - 4 Hr Raw Data'!O60,"")</f>
        <v>0</v>
      </c>
      <c r="K64" s="151" t="e">
        <f>IF(AND('1 - 4 Hr Raw Data'!S60="",'2 - 24 Hr Raw Data'!S60=""),(F64/(E64))*100,"")</f>
        <v>#DIV/0!</v>
      </c>
      <c r="L64" s="61" t="e">
        <f ca="1">IF(AND('1 - 4 Hr Raw Data'!S60="",'2 - 24 Hr Raw Data'!S60=""),K64/$K$11,"")</f>
        <v>#DIV/0!</v>
      </c>
      <c r="M64" s="61" t="e">
        <f>IF(AND('1 - 4 Hr Raw Data'!S60="",'2 - 24 Hr Raw Data'!S60=""),(G64/(E64))*100,"")</f>
        <v>#DIV/0!</v>
      </c>
      <c r="N64" s="61" t="e">
        <f ca="1">IF(AND('1 - 4 Hr Raw Data'!S60="",'2 - 24 Hr Raw Data'!S60=""),M64/$M$11,"")</f>
        <v>#DIV/0!</v>
      </c>
      <c r="O64" s="61" t="e">
        <f>IF(AND('1 - 4 Hr Raw Data'!S60="",'2 - 24 Hr Raw Data'!S60=""),(H64/(E64))*100,"")</f>
        <v>#DIV/0!</v>
      </c>
      <c r="P64" s="61" t="e">
        <f ca="1">IF(AND('1 - 4 Hr Raw Data'!S60="",'2 - 24 Hr Raw Data'!S60=""),O64/$O$11,"")</f>
        <v>#DIV/0!</v>
      </c>
      <c r="Q64" s="61" t="e">
        <f ca="1">IF(AND('1 - 4 Hr Raw Data'!S60="",'2 - 24 Hr Raw Data'!S60=""),I64/$I$11,"")</f>
        <v>#DIV/0!</v>
      </c>
      <c r="R64" s="61" t="e">
        <f ca="1">IF(AND('1 - 4 Hr Raw Data'!S60="",'2 - 24 Hr Raw Data'!S60=""),J64/$J$11,"")</f>
        <v>#DIV/0!</v>
      </c>
      <c r="S64" s="62" t="e">
        <f>IF(AND('1 - 4 Hr Raw Data'!S60="",'2 - 24 Hr Raw Data'!S60=""),(E64/D64)*($S$4/1.042)*2,"")</f>
        <v>#DIV/0!</v>
      </c>
      <c r="T64" s="63" t="e">
        <f>IF(AND('1 - 4 Hr Raw Data'!S60="",'2 - 24 Hr Raw Data'!S60=""),LOG(S64/S$6,2),"")</f>
        <v>#DIV/0!</v>
      </c>
      <c r="U64" s="64" t="e">
        <f ca="1">IF(AND('1 - 4 Hr Raw Data'!S60="",'2 - 24 Hr Raw Data'!S60=""),(S64/S$11)*100,"")</f>
        <v>#DIV/0!</v>
      </c>
      <c r="V64" s="64" t="e">
        <f ca="1">IF(AND('1 - 4 Hr Raw Data'!S60="",'2 - 24 Hr Raw Data'!S60=""),(S64-S$6)/(S$11-S$6)*100,"")</f>
        <v>#DIV/0!</v>
      </c>
      <c r="W64" s="65" t="e">
        <f ca="1">IF(AND('1 - 4 Hr Raw Data'!S60="",'2 - 24 Hr Raw Data'!S60=""),(T64/T$11)*100,"")</f>
        <v>#DIV/0!</v>
      </c>
      <c r="X64" s="195" t="str">
        <f>IF(AND('1 - 4 Hr Raw Data'!S60&lt;&gt;"",'2 - 24 Hr Raw Data'!S60=""),"4 Hour: "&amp;'1 - 4 Hr Raw Data'!S60,IF(AND('1 - 4 Hr Raw Data'!S60="",'2 - 24 Hr Raw Data'!S60&lt;&gt;""),"24 Hour: "&amp;'2 - 24 Hr Raw Data'!S60,IF(AND('1 - 4 Hr Raw Data'!S60="",'2 - 24 Hr Raw Data'!S60=""),"","4 Hour: "&amp;'1 - 4 Hr Raw Data'!S60&amp;"; 24 Hour: "&amp;'2 - 24 Hr Raw Data'!S60)))</f>
        <v/>
      </c>
      <c r="Y64" s="66" t="b">
        <f t="shared" si="0"/>
        <v>0</v>
      </c>
    </row>
    <row r="65" spans="1:25" s="66" customFormat="1" ht="14" x14ac:dyDescent="0.15">
      <c r="A65" s="223" t="str">
        <f>IF('1 - 4 Hr Raw Data'!Q61="","",'1 - 4 Hr Raw Data'!Q61)</f>
        <v/>
      </c>
      <c r="B65" s="180"/>
      <c r="C65" s="182" t="str">
        <f>IF(A65="","",'1 - 4 Hr Raw Data'!R61)</f>
        <v/>
      </c>
      <c r="D65" s="112">
        <f>IF(AND('1 - 4 Hr Raw Data'!S61="",'2 - 24 Hr Raw Data'!S61=""),'1 - 4 Hr Raw Data'!B61,"")</f>
        <v>0</v>
      </c>
      <c r="E65" s="113">
        <f>IF(AND('1 - 4 Hr Raw Data'!S61="",'2 - 24 Hr Raw Data'!S61=""),'1 - 4 Hr Raw Data'!J61,"")</f>
        <v>0</v>
      </c>
      <c r="F65" s="60">
        <f>IF(AND('1 - 4 Hr Raw Data'!S61="",'2 - 24 Hr Raw Data'!S61=""),'1 - 4 Hr Raw Data'!K61,"")</f>
        <v>0</v>
      </c>
      <c r="G65" s="60">
        <f>IF(AND('1 - 4 Hr Raw Data'!S61="",'2 - 24 Hr Raw Data'!S61=""),'1 - 4 Hr Raw Data'!L61,"")</f>
        <v>0</v>
      </c>
      <c r="H65" s="60">
        <f>IF(AND('1 - 4 Hr Raw Data'!S61="",'2 - 24 Hr Raw Data'!S61=""),'1 - 4 Hr Raw Data'!M61,"")</f>
        <v>0</v>
      </c>
      <c r="I65" s="64">
        <f>IF(AND('1 - 4 Hr Raw Data'!S61="",'2 - 24 Hr Raw Data'!S61=""),'1 - 4 Hr Raw Data'!N61,"")</f>
        <v>0</v>
      </c>
      <c r="J65" s="65">
        <f>IF(AND('1 - 4 Hr Raw Data'!S61="",'2 - 24 Hr Raw Data'!S61=""),'1 - 4 Hr Raw Data'!O61,"")</f>
        <v>0</v>
      </c>
      <c r="K65" s="151" t="e">
        <f>IF(AND('1 - 4 Hr Raw Data'!S61="",'2 - 24 Hr Raw Data'!S61=""),(F65/(E65))*100,"")</f>
        <v>#DIV/0!</v>
      </c>
      <c r="L65" s="61" t="e">
        <f ca="1">IF(AND('1 - 4 Hr Raw Data'!S61="",'2 - 24 Hr Raw Data'!S61=""),K65/$K$11,"")</f>
        <v>#DIV/0!</v>
      </c>
      <c r="M65" s="61" t="e">
        <f>IF(AND('1 - 4 Hr Raw Data'!S61="",'2 - 24 Hr Raw Data'!S61=""),(G65/(E65))*100,"")</f>
        <v>#DIV/0!</v>
      </c>
      <c r="N65" s="61" t="e">
        <f ca="1">IF(AND('1 - 4 Hr Raw Data'!S61="",'2 - 24 Hr Raw Data'!S61=""),M65/$M$11,"")</f>
        <v>#DIV/0!</v>
      </c>
      <c r="O65" s="61" t="e">
        <f>IF(AND('1 - 4 Hr Raw Data'!S61="",'2 - 24 Hr Raw Data'!S61=""),(H65/(E65))*100,"")</f>
        <v>#DIV/0!</v>
      </c>
      <c r="P65" s="61" t="e">
        <f ca="1">IF(AND('1 - 4 Hr Raw Data'!S61="",'2 - 24 Hr Raw Data'!S61=""),O65/$O$11,"")</f>
        <v>#DIV/0!</v>
      </c>
      <c r="Q65" s="61" t="e">
        <f ca="1">IF(AND('1 - 4 Hr Raw Data'!S61="",'2 - 24 Hr Raw Data'!S61=""),I65/$I$11,"")</f>
        <v>#DIV/0!</v>
      </c>
      <c r="R65" s="61" t="e">
        <f ca="1">IF(AND('1 - 4 Hr Raw Data'!S61="",'2 - 24 Hr Raw Data'!S61=""),J65/$J$11,"")</f>
        <v>#DIV/0!</v>
      </c>
      <c r="S65" s="62" t="e">
        <f>IF(AND('1 - 4 Hr Raw Data'!S61="",'2 - 24 Hr Raw Data'!S61=""),(E65/D65)*($S$4/1.042)*2,"")</f>
        <v>#DIV/0!</v>
      </c>
      <c r="T65" s="63" t="e">
        <f>IF(AND('1 - 4 Hr Raw Data'!S61="",'2 - 24 Hr Raw Data'!S61=""),LOG(S65/S$6,2),"")</f>
        <v>#DIV/0!</v>
      </c>
      <c r="U65" s="64" t="e">
        <f ca="1">IF(AND('1 - 4 Hr Raw Data'!S61="",'2 - 24 Hr Raw Data'!S61=""),(S65/S$11)*100,"")</f>
        <v>#DIV/0!</v>
      </c>
      <c r="V65" s="64" t="e">
        <f ca="1">IF(AND('1 - 4 Hr Raw Data'!S61="",'2 - 24 Hr Raw Data'!S61=""),(S65-S$6)/(S$11-S$6)*100,"")</f>
        <v>#DIV/0!</v>
      </c>
      <c r="W65" s="65" t="e">
        <f ca="1">IF(AND('1 - 4 Hr Raw Data'!S61="",'2 - 24 Hr Raw Data'!S61=""),(T65/T$11)*100,"")</f>
        <v>#DIV/0!</v>
      </c>
      <c r="X65" s="195" t="str">
        <f>IF(AND('1 - 4 Hr Raw Data'!S61&lt;&gt;"",'2 - 24 Hr Raw Data'!S61=""),"4 Hour: "&amp;'1 - 4 Hr Raw Data'!S61,IF(AND('1 - 4 Hr Raw Data'!S61="",'2 - 24 Hr Raw Data'!S61&lt;&gt;""),"24 Hour: "&amp;'2 - 24 Hr Raw Data'!S61,IF(AND('1 - 4 Hr Raw Data'!S61="",'2 - 24 Hr Raw Data'!S61=""),"","4 Hour: "&amp;'1 - 4 Hr Raw Data'!S61&amp;"; 24 Hour: "&amp;'2 - 24 Hr Raw Data'!S61)))</f>
        <v/>
      </c>
      <c r="Y65" s="66" t="b">
        <f t="shared" si="0"/>
        <v>0</v>
      </c>
    </row>
    <row r="66" spans="1:25" s="66" customFormat="1" ht="14" x14ac:dyDescent="0.15">
      <c r="A66" s="223" t="str">
        <f>IF('1 - 4 Hr Raw Data'!Q62="","",'1 - 4 Hr Raw Data'!Q62)</f>
        <v/>
      </c>
      <c r="B66" s="180"/>
      <c r="C66" s="182" t="str">
        <f>IF(A66="","",'1 - 4 Hr Raw Data'!R62)</f>
        <v/>
      </c>
      <c r="D66" s="112">
        <f>IF(AND('1 - 4 Hr Raw Data'!S62="",'2 - 24 Hr Raw Data'!S62=""),'1 - 4 Hr Raw Data'!B62,"")</f>
        <v>0</v>
      </c>
      <c r="E66" s="113">
        <f>IF(AND('1 - 4 Hr Raw Data'!S62="",'2 - 24 Hr Raw Data'!S62=""),'1 - 4 Hr Raw Data'!J62,"")</f>
        <v>0</v>
      </c>
      <c r="F66" s="60">
        <f>IF(AND('1 - 4 Hr Raw Data'!S62="",'2 - 24 Hr Raw Data'!S62=""),'1 - 4 Hr Raw Data'!K62,"")</f>
        <v>0</v>
      </c>
      <c r="G66" s="60">
        <f>IF(AND('1 - 4 Hr Raw Data'!S62="",'2 - 24 Hr Raw Data'!S62=""),'1 - 4 Hr Raw Data'!L62,"")</f>
        <v>0</v>
      </c>
      <c r="H66" s="60">
        <f>IF(AND('1 - 4 Hr Raw Data'!S62="",'2 - 24 Hr Raw Data'!S62=""),'1 - 4 Hr Raw Data'!M62,"")</f>
        <v>0</v>
      </c>
      <c r="I66" s="64">
        <f>IF(AND('1 - 4 Hr Raw Data'!S62="",'2 - 24 Hr Raw Data'!S62=""),'1 - 4 Hr Raw Data'!N62,"")</f>
        <v>0</v>
      </c>
      <c r="J66" s="65">
        <f>IF(AND('1 - 4 Hr Raw Data'!S62="",'2 - 24 Hr Raw Data'!S62=""),'1 - 4 Hr Raw Data'!O62,"")</f>
        <v>0</v>
      </c>
      <c r="K66" s="151" t="e">
        <f>IF(AND('1 - 4 Hr Raw Data'!S62="",'2 - 24 Hr Raw Data'!S62=""),(F66/(E66))*100,"")</f>
        <v>#DIV/0!</v>
      </c>
      <c r="L66" s="61" t="e">
        <f ca="1">IF(AND('1 - 4 Hr Raw Data'!S62="",'2 - 24 Hr Raw Data'!S62=""),K66/$K$11,"")</f>
        <v>#DIV/0!</v>
      </c>
      <c r="M66" s="61" t="e">
        <f>IF(AND('1 - 4 Hr Raw Data'!S62="",'2 - 24 Hr Raw Data'!S62=""),(G66/(E66))*100,"")</f>
        <v>#DIV/0!</v>
      </c>
      <c r="N66" s="61" t="e">
        <f ca="1">IF(AND('1 - 4 Hr Raw Data'!S62="",'2 - 24 Hr Raw Data'!S62=""),M66/$M$11,"")</f>
        <v>#DIV/0!</v>
      </c>
      <c r="O66" s="61" t="e">
        <f>IF(AND('1 - 4 Hr Raw Data'!S62="",'2 - 24 Hr Raw Data'!S62=""),(H66/(E66))*100,"")</f>
        <v>#DIV/0!</v>
      </c>
      <c r="P66" s="61" t="e">
        <f ca="1">IF(AND('1 - 4 Hr Raw Data'!S62="",'2 - 24 Hr Raw Data'!S62=""),O66/$O$11,"")</f>
        <v>#DIV/0!</v>
      </c>
      <c r="Q66" s="61" t="e">
        <f ca="1">IF(AND('1 - 4 Hr Raw Data'!S62="",'2 - 24 Hr Raw Data'!S62=""),I66/$I$11,"")</f>
        <v>#DIV/0!</v>
      </c>
      <c r="R66" s="61" t="e">
        <f ca="1">IF(AND('1 - 4 Hr Raw Data'!S62="",'2 - 24 Hr Raw Data'!S62=""),J66/$J$11,"")</f>
        <v>#DIV/0!</v>
      </c>
      <c r="S66" s="62" t="e">
        <f>IF(AND('1 - 4 Hr Raw Data'!S62="",'2 - 24 Hr Raw Data'!S62=""),(E66/D66)*($S$4/1.042)*2,"")</f>
        <v>#DIV/0!</v>
      </c>
      <c r="T66" s="63" t="e">
        <f>IF(AND('1 - 4 Hr Raw Data'!S62="",'2 - 24 Hr Raw Data'!S62=""),LOG(S66/S$6,2),"")</f>
        <v>#DIV/0!</v>
      </c>
      <c r="U66" s="64" t="e">
        <f ca="1">IF(AND('1 - 4 Hr Raw Data'!S62="",'2 - 24 Hr Raw Data'!S62=""),(S66/S$11)*100,"")</f>
        <v>#DIV/0!</v>
      </c>
      <c r="V66" s="64" t="e">
        <f ca="1">IF(AND('1 - 4 Hr Raw Data'!S62="",'2 - 24 Hr Raw Data'!S62=""),(S66-S$6)/(S$11-S$6)*100,"")</f>
        <v>#DIV/0!</v>
      </c>
      <c r="W66" s="65" t="e">
        <f ca="1">IF(AND('1 - 4 Hr Raw Data'!S62="",'2 - 24 Hr Raw Data'!S62=""),(T66/T$11)*100,"")</f>
        <v>#DIV/0!</v>
      </c>
      <c r="X66" s="195" t="str">
        <f>IF(AND('1 - 4 Hr Raw Data'!S62&lt;&gt;"",'2 - 24 Hr Raw Data'!S62=""),"4 Hour: "&amp;'1 - 4 Hr Raw Data'!S62,IF(AND('1 - 4 Hr Raw Data'!S62="",'2 - 24 Hr Raw Data'!S62&lt;&gt;""),"24 Hour: "&amp;'2 - 24 Hr Raw Data'!S62,IF(AND('1 - 4 Hr Raw Data'!S62="",'2 - 24 Hr Raw Data'!S62=""),"","4 Hour: "&amp;'1 - 4 Hr Raw Data'!S62&amp;"; 24 Hour: "&amp;'2 - 24 Hr Raw Data'!S62)))</f>
        <v/>
      </c>
      <c r="Y66" s="66" t="b">
        <f t="shared" si="0"/>
        <v>0</v>
      </c>
    </row>
    <row r="67" spans="1:25" s="66" customFormat="1" ht="14" x14ac:dyDescent="0.15">
      <c r="A67" s="223" t="str">
        <f>IF('1 - 4 Hr Raw Data'!Q63="","",'1 - 4 Hr Raw Data'!Q63)</f>
        <v/>
      </c>
      <c r="B67" s="180"/>
      <c r="C67" s="182" t="str">
        <f>IF(A67="","",'1 - 4 Hr Raw Data'!R63)</f>
        <v/>
      </c>
      <c r="D67" s="112">
        <f>IF(AND('1 - 4 Hr Raw Data'!S63="",'2 - 24 Hr Raw Data'!S63=""),'1 - 4 Hr Raw Data'!B63,"")</f>
        <v>0</v>
      </c>
      <c r="E67" s="113">
        <f>IF(AND('1 - 4 Hr Raw Data'!S63="",'2 - 24 Hr Raw Data'!S63=""),'1 - 4 Hr Raw Data'!J63,"")</f>
        <v>0</v>
      </c>
      <c r="F67" s="60">
        <f>IF(AND('1 - 4 Hr Raw Data'!S63="",'2 - 24 Hr Raw Data'!S63=""),'1 - 4 Hr Raw Data'!K63,"")</f>
        <v>0</v>
      </c>
      <c r="G67" s="60">
        <f>IF(AND('1 - 4 Hr Raw Data'!S63="",'2 - 24 Hr Raw Data'!S63=""),'1 - 4 Hr Raw Data'!L63,"")</f>
        <v>0</v>
      </c>
      <c r="H67" s="60">
        <f>IF(AND('1 - 4 Hr Raw Data'!S63="",'2 - 24 Hr Raw Data'!S63=""),'1 - 4 Hr Raw Data'!M63,"")</f>
        <v>0</v>
      </c>
      <c r="I67" s="64">
        <f>IF(AND('1 - 4 Hr Raw Data'!S63="",'2 - 24 Hr Raw Data'!S63=""),'1 - 4 Hr Raw Data'!N63,"")</f>
        <v>0</v>
      </c>
      <c r="J67" s="65">
        <f>IF(AND('1 - 4 Hr Raw Data'!S63="",'2 - 24 Hr Raw Data'!S63=""),'1 - 4 Hr Raw Data'!O63,"")</f>
        <v>0</v>
      </c>
      <c r="K67" s="151" t="e">
        <f>IF(AND('1 - 4 Hr Raw Data'!S63="",'2 - 24 Hr Raw Data'!S63=""),(F67/(E67))*100,"")</f>
        <v>#DIV/0!</v>
      </c>
      <c r="L67" s="61" t="e">
        <f ca="1">IF(AND('1 - 4 Hr Raw Data'!S63="",'2 - 24 Hr Raw Data'!S63=""),K67/$K$11,"")</f>
        <v>#DIV/0!</v>
      </c>
      <c r="M67" s="61" t="e">
        <f>IF(AND('1 - 4 Hr Raw Data'!S63="",'2 - 24 Hr Raw Data'!S63=""),(G67/(E67))*100,"")</f>
        <v>#DIV/0!</v>
      </c>
      <c r="N67" s="61" t="e">
        <f ca="1">IF(AND('1 - 4 Hr Raw Data'!S63="",'2 - 24 Hr Raw Data'!S63=""),M67/$M$11,"")</f>
        <v>#DIV/0!</v>
      </c>
      <c r="O67" s="61" t="e">
        <f>IF(AND('1 - 4 Hr Raw Data'!S63="",'2 - 24 Hr Raw Data'!S63=""),(H67/(E67))*100,"")</f>
        <v>#DIV/0!</v>
      </c>
      <c r="P67" s="61" t="e">
        <f ca="1">IF(AND('1 - 4 Hr Raw Data'!S63="",'2 - 24 Hr Raw Data'!S63=""),O67/$O$11,"")</f>
        <v>#DIV/0!</v>
      </c>
      <c r="Q67" s="61" t="e">
        <f ca="1">IF(AND('1 - 4 Hr Raw Data'!S63="",'2 - 24 Hr Raw Data'!S63=""),I67/$I$11,"")</f>
        <v>#DIV/0!</v>
      </c>
      <c r="R67" s="61" t="e">
        <f ca="1">IF(AND('1 - 4 Hr Raw Data'!S63="",'2 - 24 Hr Raw Data'!S63=""),J67/$J$11,"")</f>
        <v>#DIV/0!</v>
      </c>
      <c r="S67" s="62" t="e">
        <f>IF(AND('1 - 4 Hr Raw Data'!S63="",'2 - 24 Hr Raw Data'!S63=""),(E67/D67)*($S$4/1.042)*2,"")</f>
        <v>#DIV/0!</v>
      </c>
      <c r="T67" s="63" t="e">
        <f>IF(AND('1 - 4 Hr Raw Data'!S63="",'2 - 24 Hr Raw Data'!S63=""),LOG(S67/S$6,2),"")</f>
        <v>#DIV/0!</v>
      </c>
      <c r="U67" s="64" t="e">
        <f ca="1">IF(AND('1 - 4 Hr Raw Data'!S63="",'2 - 24 Hr Raw Data'!S63=""),(S67/S$11)*100,"")</f>
        <v>#DIV/0!</v>
      </c>
      <c r="V67" s="64" t="e">
        <f ca="1">IF(AND('1 - 4 Hr Raw Data'!S63="",'2 - 24 Hr Raw Data'!S63=""),(S67-S$6)/(S$11-S$6)*100,"")</f>
        <v>#DIV/0!</v>
      </c>
      <c r="W67" s="65" t="e">
        <f ca="1">IF(AND('1 - 4 Hr Raw Data'!S63="",'2 - 24 Hr Raw Data'!S63=""),(T67/T$11)*100,"")</f>
        <v>#DIV/0!</v>
      </c>
      <c r="X67" s="195" t="str">
        <f>IF(AND('1 - 4 Hr Raw Data'!S63&lt;&gt;"",'2 - 24 Hr Raw Data'!S63=""),"4 Hour: "&amp;'1 - 4 Hr Raw Data'!S63,IF(AND('1 - 4 Hr Raw Data'!S63="",'2 - 24 Hr Raw Data'!S63&lt;&gt;""),"24 Hour: "&amp;'2 - 24 Hr Raw Data'!S63,IF(AND('1 - 4 Hr Raw Data'!S63="",'2 - 24 Hr Raw Data'!S63=""),"","4 Hour: "&amp;'1 - 4 Hr Raw Data'!S63&amp;"; 24 Hour: "&amp;'2 - 24 Hr Raw Data'!S63)))</f>
        <v/>
      </c>
      <c r="Y67" s="66" t="b">
        <f t="shared" si="0"/>
        <v>0</v>
      </c>
    </row>
    <row r="68" spans="1:25" s="66" customFormat="1" ht="14" x14ac:dyDescent="0.15">
      <c r="A68" s="223" t="str">
        <f>IF('1 - 4 Hr Raw Data'!Q64="","",'1 - 4 Hr Raw Data'!Q64)</f>
        <v/>
      </c>
      <c r="B68" s="180"/>
      <c r="C68" s="182" t="str">
        <f>IF(A68="","",'1 - 4 Hr Raw Data'!R64)</f>
        <v/>
      </c>
      <c r="D68" s="112">
        <f>IF(AND('1 - 4 Hr Raw Data'!S64="",'2 - 24 Hr Raw Data'!S64=""),'1 - 4 Hr Raw Data'!B64,"")</f>
        <v>0</v>
      </c>
      <c r="E68" s="113">
        <f>IF(AND('1 - 4 Hr Raw Data'!S64="",'2 - 24 Hr Raw Data'!S64=""),'1 - 4 Hr Raw Data'!J64,"")</f>
        <v>0</v>
      </c>
      <c r="F68" s="60">
        <f>IF(AND('1 - 4 Hr Raw Data'!S64="",'2 - 24 Hr Raw Data'!S64=""),'1 - 4 Hr Raw Data'!K64,"")</f>
        <v>0</v>
      </c>
      <c r="G68" s="60">
        <f>IF(AND('1 - 4 Hr Raw Data'!S64="",'2 - 24 Hr Raw Data'!S64=""),'1 - 4 Hr Raw Data'!L64,"")</f>
        <v>0</v>
      </c>
      <c r="H68" s="60">
        <f>IF(AND('1 - 4 Hr Raw Data'!S64="",'2 - 24 Hr Raw Data'!S64=""),'1 - 4 Hr Raw Data'!M64,"")</f>
        <v>0</v>
      </c>
      <c r="I68" s="64">
        <f>IF(AND('1 - 4 Hr Raw Data'!S64="",'2 - 24 Hr Raw Data'!S64=""),'1 - 4 Hr Raw Data'!N64,"")</f>
        <v>0</v>
      </c>
      <c r="J68" s="65">
        <f>IF(AND('1 - 4 Hr Raw Data'!S64="",'2 - 24 Hr Raw Data'!S64=""),'1 - 4 Hr Raw Data'!O64,"")</f>
        <v>0</v>
      </c>
      <c r="K68" s="151" t="e">
        <f>IF(AND('1 - 4 Hr Raw Data'!S64="",'2 - 24 Hr Raw Data'!S64=""),(F68/(E68))*100,"")</f>
        <v>#DIV/0!</v>
      </c>
      <c r="L68" s="61" t="e">
        <f ca="1">IF(AND('1 - 4 Hr Raw Data'!S64="",'2 - 24 Hr Raw Data'!S64=""),K68/$K$11,"")</f>
        <v>#DIV/0!</v>
      </c>
      <c r="M68" s="61" t="e">
        <f>IF(AND('1 - 4 Hr Raw Data'!S64="",'2 - 24 Hr Raw Data'!S64=""),(G68/(E68))*100,"")</f>
        <v>#DIV/0!</v>
      </c>
      <c r="N68" s="61" t="e">
        <f ca="1">IF(AND('1 - 4 Hr Raw Data'!S64="",'2 - 24 Hr Raw Data'!S64=""),M68/$M$11,"")</f>
        <v>#DIV/0!</v>
      </c>
      <c r="O68" s="61" t="e">
        <f>IF(AND('1 - 4 Hr Raw Data'!S64="",'2 - 24 Hr Raw Data'!S64=""),(H68/(E68))*100,"")</f>
        <v>#DIV/0!</v>
      </c>
      <c r="P68" s="61" t="e">
        <f ca="1">IF(AND('1 - 4 Hr Raw Data'!S64="",'2 - 24 Hr Raw Data'!S64=""),O68/$O$11,"")</f>
        <v>#DIV/0!</v>
      </c>
      <c r="Q68" s="61" t="e">
        <f ca="1">IF(AND('1 - 4 Hr Raw Data'!S64="",'2 - 24 Hr Raw Data'!S64=""),I68/$I$11,"")</f>
        <v>#DIV/0!</v>
      </c>
      <c r="R68" s="61" t="e">
        <f ca="1">IF(AND('1 - 4 Hr Raw Data'!S64="",'2 - 24 Hr Raw Data'!S64=""),J68/$J$11,"")</f>
        <v>#DIV/0!</v>
      </c>
      <c r="S68" s="62" t="e">
        <f>IF(AND('1 - 4 Hr Raw Data'!S64="",'2 - 24 Hr Raw Data'!S64=""),(E68/D68)*($S$4/1.042)*2,"")</f>
        <v>#DIV/0!</v>
      </c>
      <c r="T68" s="63" t="e">
        <f>IF(AND('1 - 4 Hr Raw Data'!S64="",'2 - 24 Hr Raw Data'!S64=""),LOG(S68/S$6,2),"")</f>
        <v>#DIV/0!</v>
      </c>
      <c r="U68" s="64" t="e">
        <f ca="1">IF(AND('1 - 4 Hr Raw Data'!S64="",'2 - 24 Hr Raw Data'!S64=""),(S68/S$11)*100,"")</f>
        <v>#DIV/0!</v>
      </c>
      <c r="V68" s="64" t="e">
        <f ca="1">IF(AND('1 - 4 Hr Raw Data'!S64="",'2 - 24 Hr Raw Data'!S64=""),(S68-S$6)/(S$11-S$6)*100,"")</f>
        <v>#DIV/0!</v>
      </c>
      <c r="W68" s="65" t="e">
        <f ca="1">IF(AND('1 - 4 Hr Raw Data'!S64="",'2 - 24 Hr Raw Data'!S64=""),(T68/T$11)*100,"")</f>
        <v>#DIV/0!</v>
      </c>
      <c r="X68" s="195" t="str">
        <f>IF(AND('1 - 4 Hr Raw Data'!S64&lt;&gt;"",'2 - 24 Hr Raw Data'!S64=""),"4 Hour: "&amp;'1 - 4 Hr Raw Data'!S64,IF(AND('1 - 4 Hr Raw Data'!S64="",'2 - 24 Hr Raw Data'!S64&lt;&gt;""),"24 Hour: "&amp;'2 - 24 Hr Raw Data'!S64,IF(AND('1 - 4 Hr Raw Data'!S64="",'2 - 24 Hr Raw Data'!S64=""),"","4 Hour: "&amp;'1 - 4 Hr Raw Data'!S64&amp;"; 24 Hour: "&amp;'2 - 24 Hr Raw Data'!S64)))</f>
        <v/>
      </c>
      <c r="Y68" s="66" t="b">
        <f t="shared" si="0"/>
        <v>0</v>
      </c>
    </row>
    <row r="69" spans="1:25" s="66" customFormat="1" ht="14" x14ac:dyDescent="0.15">
      <c r="A69" s="223" t="str">
        <f>IF('1 - 4 Hr Raw Data'!Q65="","",'1 - 4 Hr Raw Data'!Q65)</f>
        <v/>
      </c>
      <c r="B69" s="180"/>
      <c r="C69" s="182" t="str">
        <f>IF(A69="","",'1 - 4 Hr Raw Data'!R65)</f>
        <v/>
      </c>
      <c r="D69" s="112">
        <f>IF(AND('1 - 4 Hr Raw Data'!S65="",'2 - 24 Hr Raw Data'!S65=""),'1 - 4 Hr Raw Data'!B65,"")</f>
        <v>0</v>
      </c>
      <c r="E69" s="113">
        <f>IF(AND('1 - 4 Hr Raw Data'!S65="",'2 - 24 Hr Raw Data'!S65=""),'1 - 4 Hr Raw Data'!J65,"")</f>
        <v>0</v>
      </c>
      <c r="F69" s="60">
        <f>IF(AND('1 - 4 Hr Raw Data'!S65="",'2 - 24 Hr Raw Data'!S65=""),'1 - 4 Hr Raw Data'!K65,"")</f>
        <v>0</v>
      </c>
      <c r="G69" s="60">
        <f>IF(AND('1 - 4 Hr Raw Data'!S65="",'2 - 24 Hr Raw Data'!S65=""),'1 - 4 Hr Raw Data'!L65,"")</f>
        <v>0</v>
      </c>
      <c r="H69" s="60">
        <f>IF(AND('1 - 4 Hr Raw Data'!S65="",'2 - 24 Hr Raw Data'!S65=""),'1 - 4 Hr Raw Data'!M65,"")</f>
        <v>0</v>
      </c>
      <c r="I69" s="64">
        <f>IF(AND('1 - 4 Hr Raw Data'!S65="",'2 - 24 Hr Raw Data'!S65=""),'1 - 4 Hr Raw Data'!N65,"")</f>
        <v>0</v>
      </c>
      <c r="J69" s="65">
        <f>IF(AND('1 - 4 Hr Raw Data'!S65="",'2 - 24 Hr Raw Data'!S65=""),'1 - 4 Hr Raw Data'!O65,"")</f>
        <v>0</v>
      </c>
      <c r="K69" s="151" t="e">
        <f>IF(AND('1 - 4 Hr Raw Data'!S65="",'2 - 24 Hr Raw Data'!S65=""),(F69/(E69))*100,"")</f>
        <v>#DIV/0!</v>
      </c>
      <c r="L69" s="61" t="e">
        <f ca="1">IF(AND('1 - 4 Hr Raw Data'!S65="",'2 - 24 Hr Raw Data'!S65=""),K69/$K$11,"")</f>
        <v>#DIV/0!</v>
      </c>
      <c r="M69" s="61" t="e">
        <f>IF(AND('1 - 4 Hr Raw Data'!S65="",'2 - 24 Hr Raw Data'!S65=""),(G69/(E69))*100,"")</f>
        <v>#DIV/0!</v>
      </c>
      <c r="N69" s="61" t="e">
        <f ca="1">IF(AND('1 - 4 Hr Raw Data'!S65="",'2 - 24 Hr Raw Data'!S65=""),M69/$M$11,"")</f>
        <v>#DIV/0!</v>
      </c>
      <c r="O69" s="61" t="e">
        <f>IF(AND('1 - 4 Hr Raw Data'!S65="",'2 - 24 Hr Raw Data'!S65=""),(H69/(E69))*100,"")</f>
        <v>#DIV/0!</v>
      </c>
      <c r="P69" s="61" t="e">
        <f ca="1">IF(AND('1 - 4 Hr Raw Data'!S65="",'2 - 24 Hr Raw Data'!S65=""),O69/$O$11,"")</f>
        <v>#DIV/0!</v>
      </c>
      <c r="Q69" s="61" t="e">
        <f ca="1">IF(AND('1 - 4 Hr Raw Data'!S65="",'2 - 24 Hr Raw Data'!S65=""),I69/$I$11,"")</f>
        <v>#DIV/0!</v>
      </c>
      <c r="R69" s="61" t="e">
        <f ca="1">IF(AND('1 - 4 Hr Raw Data'!S65="",'2 - 24 Hr Raw Data'!S65=""),J69/$J$11,"")</f>
        <v>#DIV/0!</v>
      </c>
      <c r="S69" s="62" t="e">
        <f>IF(AND('1 - 4 Hr Raw Data'!S65="",'2 - 24 Hr Raw Data'!S65=""),(E69/D69)*($S$4/1.042)*2,"")</f>
        <v>#DIV/0!</v>
      </c>
      <c r="T69" s="63" t="e">
        <f>IF(AND('1 - 4 Hr Raw Data'!S65="",'2 - 24 Hr Raw Data'!S65=""),LOG(S69/S$6,2),"")</f>
        <v>#DIV/0!</v>
      </c>
      <c r="U69" s="64" t="e">
        <f ca="1">IF(AND('1 - 4 Hr Raw Data'!S65="",'2 - 24 Hr Raw Data'!S65=""),(S69/S$11)*100,"")</f>
        <v>#DIV/0!</v>
      </c>
      <c r="V69" s="64" t="e">
        <f ca="1">IF(AND('1 - 4 Hr Raw Data'!S65="",'2 - 24 Hr Raw Data'!S65=""),(S69-S$6)/(S$11-S$6)*100,"")</f>
        <v>#DIV/0!</v>
      </c>
      <c r="W69" s="65" t="e">
        <f ca="1">IF(AND('1 - 4 Hr Raw Data'!S65="",'2 - 24 Hr Raw Data'!S65=""),(T69/T$11)*100,"")</f>
        <v>#DIV/0!</v>
      </c>
      <c r="X69" s="195" t="str">
        <f>IF(AND('1 - 4 Hr Raw Data'!S65&lt;&gt;"",'2 - 24 Hr Raw Data'!S65=""),"4 Hour: "&amp;'1 - 4 Hr Raw Data'!S65,IF(AND('1 - 4 Hr Raw Data'!S65="",'2 - 24 Hr Raw Data'!S65&lt;&gt;""),"24 Hour: "&amp;'2 - 24 Hr Raw Data'!S65,IF(AND('1 - 4 Hr Raw Data'!S65="",'2 - 24 Hr Raw Data'!S65=""),"","4 Hour: "&amp;'1 - 4 Hr Raw Data'!S65&amp;"; 24 Hour: "&amp;'2 - 24 Hr Raw Data'!S65)))</f>
        <v/>
      </c>
      <c r="Y69" s="66" t="b">
        <f t="shared" si="0"/>
        <v>0</v>
      </c>
    </row>
    <row r="70" spans="1:25" s="66" customFormat="1" ht="14" x14ac:dyDescent="0.15">
      <c r="A70" s="223" t="str">
        <f>IF('1 - 4 Hr Raw Data'!Q66="","",'1 - 4 Hr Raw Data'!Q66)</f>
        <v/>
      </c>
      <c r="B70" s="180"/>
      <c r="C70" s="182" t="str">
        <f>IF(A70="","",'1 - 4 Hr Raw Data'!R66)</f>
        <v/>
      </c>
      <c r="D70" s="112">
        <f>IF(AND('1 - 4 Hr Raw Data'!S66="",'2 - 24 Hr Raw Data'!S66=""),'1 - 4 Hr Raw Data'!B66,"")</f>
        <v>0</v>
      </c>
      <c r="E70" s="113">
        <f>IF(AND('1 - 4 Hr Raw Data'!S66="",'2 - 24 Hr Raw Data'!S66=""),'1 - 4 Hr Raw Data'!J66,"")</f>
        <v>0</v>
      </c>
      <c r="F70" s="60">
        <f>IF(AND('1 - 4 Hr Raw Data'!S66="",'2 - 24 Hr Raw Data'!S66=""),'1 - 4 Hr Raw Data'!K66,"")</f>
        <v>0</v>
      </c>
      <c r="G70" s="60">
        <f>IF(AND('1 - 4 Hr Raw Data'!S66="",'2 - 24 Hr Raw Data'!S66=""),'1 - 4 Hr Raw Data'!L66,"")</f>
        <v>0</v>
      </c>
      <c r="H70" s="60">
        <f>IF(AND('1 - 4 Hr Raw Data'!S66="",'2 - 24 Hr Raw Data'!S66=""),'1 - 4 Hr Raw Data'!M66,"")</f>
        <v>0</v>
      </c>
      <c r="I70" s="64">
        <f>IF(AND('1 - 4 Hr Raw Data'!S66="",'2 - 24 Hr Raw Data'!S66=""),'1 - 4 Hr Raw Data'!N66,"")</f>
        <v>0</v>
      </c>
      <c r="J70" s="65">
        <f>IF(AND('1 - 4 Hr Raw Data'!S66="",'2 - 24 Hr Raw Data'!S66=""),'1 - 4 Hr Raw Data'!O66,"")</f>
        <v>0</v>
      </c>
      <c r="K70" s="151" t="e">
        <f>IF(AND('1 - 4 Hr Raw Data'!S66="",'2 - 24 Hr Raw Data'!S66=""),(F70/(E70))*100,"")</f>
        <v>#DIV/0!</v>
      </c>
      <c r="L70" s="61" t="e">
        <f ca="1">IF(AND('1 - 4 Hr Raw Data'!S66="",'2 - 24 Hr Raw Data'!S66=""),K70/$K$11,"")</f>
        <v>#DIV/0!</v>
      </c>
      <c r="M70" s="61" t="e">
        <f>IF(AND('1 - 4 Hr Raw Data'!S66="",'2 - 24 Hr Raw Data'!S66=""),(G70/(E70))*100,"")</f>
        <v>#DIV/0!</v>
      </c>
      <c r="N70" s="61" t="e">
        <f ca="1">IF(AND('1 - 4 Hr Raw Data'!S66="",'2 - 24 Hr Raw Data'!S66=""),M70/$M$11,"")</f>
        <v>#DIV/0!</v>
      </c>
      <c r="O70" s="61" t="e">
        <f>IF(AND('1 - 4 Hr Raw Data'!S66="",'2 - 24 Hr Raw Data'!S66=""),(H70/(E70))*100,"")</f>
        <v>#DIV/0!</v>
      </c>
      <c r="P70" s="61" t="e">
        <f ca="1">IF(AND('1 - 4 Hr Raw Data'!S66="",'2 - 24 Hr Raw Data'!S66=""),O70/$O$11,"")</f>
        <v>#DIV/0!</v>
      </c>
      <c r="Q70" s="61" t="e">
        <f ca="1">IF(AND('1 - 4 Hr Raw Data'!S66="",'2 - 24 Hr Raw Data'!S66=""),I70/$I$11,"")</f>
        <v>#DIV/0!</v>
      </c>
      <c r="R70" s="61" t="e">
        <f ca="1">IF(AND('1 - 4 Hr Raw Data'!S66="",'2 - 24 Hr Raw Data'!S66=""),J70/$J$11,"")</f>
        <v>#DIV/0!</v>
      </c>
      <c r="S70" s="62" t="e">
        <f>IF(AND('1 - 4 Hr Raw Data'!S66="",'2 - 24 Hr Raw Data'!S66=""),(E70/D70)*($S$4/1.042)*2,"")</f>
        <v>#DIV/0!</v>
      </c>
      <c r="T70" s="63" t="e">
        <f>IF(AND('1 - 4 Hr Raw Data'!S66="",'2 - 24 Hr Raw Data'!S66=""),LOG(S70/S$6,2),"")</f>
        <v>#DIV/0!</v>
      </c>
      <c r="U70" s="64" t="e">
        <f ca="1">IF(AND('1 - 4 Hr Raw Data'!S66="",'2 - 24 Hr Raw Data'!S66=""),(S70/S$11)*100,"")</f>
        <v>#DIV/0!</v>
      </c>
      <c r="V70" s="64" t="e">
        <f ca="1">IF(AND('1 - 4 Hr Raw Data'!S66="",'2 - 24 Hr Raw Data'!S66=""),(S70-S$6)/(S$11-S$6)*100,"")</f>
        <v>#DIV/0!</v>
      </c>
      <c r="W70" s="65" t="e">
        <f ca="1">IF(AND('1 - 4 Hr Raw Data'!S66="",'2 - 24 Hr Raw Data'!S66=""),(T70/T$11)*100,"")</f>
        <v>#DIV/0!</v>
      </c>
      <c r="X70" s="195" t="str">
        <f>IF(AND('1 - 4 Hr Raw Data'!S66&lt;&gt;"",'2 - 24 Hr Raw Data'!S66=""),"4 Hour: "&amp;'1 - 4 Hr Raw Data'!S66,IF(AND('1 - 4 Hr Raw Data'!S66="",'2 - 24 Hr Raw Data'!S66&lt;&gt;""),"24 Hour: "&amp;'2 - 24 Hr Raw Data'!S66,IF(AND('1 - 4 Hr Raw Data'!S66="",'2 - 24 Hr Raw Data'!S66=""),"","4 Hour: "&amp;'1 - 4 Hr Raw Data'!S66&amp;"; 24 Hour: "&amp;'2 - 24 Hr Raw Data'!S66)))</f>
        <v/>
      </c>
      <c r="Y70" s="66" t="b">
        <f t="shared" si="0"/>
        <v>0</v>
      </c>
    </row>
    <row r="71" spans="1:25" s="66" customFormat="1" ht="14" x14ac:dyDescent="0.15">
      <c r="A71" s="223" t="str">
        <f>IF('1 - 4 Hr Raw Data'!Q67="","",'1 - 4 Hr Raw Data'!Q67)</f>
        <v/>
      </c>
      <c r="B71" s="180"/>
      <c r="C71" s="182" t="str">
        <f>IF(A71="","",'1 - 4 Hr Raw Data'!R67)</f>
        <v/>
      </c>
      <c r="D71" s="112">
        <f>IF(AND('1 - 4 Hr Raw Data'!S67="",'2 - 24 Hr Raw Data'!S67=""),'1 - 4 Hr Raw Data'!B67,"")</f>
        <v>0</v>
      </c>
      <c r="E71" s="113">
        <f>IF(AND('1 - 4 Hr Raw Data'!S67="",'2 - 24 Hr Raw Data'!S67=""),'1 - 4 Hr Raw Data'!J67,"")</f>
        <v>0</v>
      </c>
      <c r="F71" s="60">
        <f>IF(AND('1 - 4 Hr Raw Data'!S67="",'2 - 24 Hr Raw Data'!S67=""),'1 - 4 Hr Raw Data'!K67,"")</f>
        <v>0</v>
      </c>
      <c r="G71" s="60">
        <f>IF(AND('1 - 4 Hr Raw Data'!S67="",'2 - 24 Hr Raw Data'!S67=""),'1 - 4 Hr Raw Data'!L67,"")</f>
        <v>0</v>
      </c>
      <c r="H71" s="60">
        <f>IF(AND('1 - 4 Hr Raw Data'!S67="",'2 - 24 Hr Raw Data'!S67=""),'1 - 4 Hr Raw Data'!M67,"")</f>
        <v>0</v>
      </c>
      <c r="I71" s="64">
        <f>IF(AND('1 - 4 Hr Raw Data'!S67="",'2 - 24 Hr Raw Data'!S67=""),'1 - 4 Hr Raw Data'!N67,"")</f>
        <v>0</v>
      </c>
      <c r="J71" s="65">
        <f>IF(AND('1 - 4 Hr Raw Data'!S67="",'2 - 24 Hr Raw Data'!S67=""),'1 - 4 Hr Raw Data'!O67,"")</f>
        <v>0</v>
      </c>
      <c r="K71" s="151" t="e">
        <f>IF(AND('1 - 4 Hr Raw Data'!S67="",'2 - 24 Hr Raw Data'!S67=""),(F71/(E71))*100,"")</f>
        <v>#DIV/0!</v>
      </c>
      <c r="L71" s="61" t="e">
        <f ca="1">IF(AND('1 - 4 Hr Raw Data'!S67="",'2 - 24 Hr Raw Data'!S67=""),K71/$K$11,"")</f>
        <v>#DIV/0!</v>
      </c>
      <c r="M71" s="61" t="e">
        <f>IF(AND('1 - 4 Hr Raw Data'!S67="",'2 - 24 Hr Raw Data'!S67=""),(G71/(E71))*100,"")</f>
        <v>#DIV/0!</v>
      </c>
      <c r="N71" s="61" t="e">
        <f ca="1">IF(AND('1 - 4 Hr Raw Data'!S67="",'2 - 24 Hr Raw Data'!S67=""),M71/$M$11,"")</f>
        <v>#DIV/0!</v>
      </c>
      <c r="O71" s="61" t="e">
        <f>IF(AND('1 - 4 Hr Raw Data'!S67="",'2 - 24 Hr Raw Data'!S67=""),(H71/(E71))*100,"")</f>
        <v>#DIV/0!</v>
      </c>
      <c r="P71" s="61" t="e">
        <f ca="1">IF(AND('1 - 4 Hr Raw Data'!S67="",'2 - 24 Hr Raw Data'!S67=""),O71/$O$11,"")</f>
        <v>#DIV/0!</v>
      </c>
      <c r="Q71" s="61" t="e">
        <f ca="1">IF(AND('1 - 4 Hr Raw Data'!S67="",'2 - 24 Hr Raw Data'!S67=""),I71/$I$11,"")</f>
        <v>#DIV/0!</v>
      </c>
      <c r="R71" s="61" t="e">
        <f ca="1">IF(AND('1 - 4 Hr Raw Data'!S67="",'2 - 24 Hr Raw Data'!S67=""),J71/$J$11,"")</f>
        <v>#DIV/0!</v>
      </c>
      <c r="S71" s="62" t="e">
        <f>IF(AND('1 - 4 Hr Raw Data'!S67="",'2 - 24 Hr Raw Data'!S67=""),(E71/D71)*($S$4/1.042)*2,"")</f>
        <v>#DIV/0!</v>
      </c>
      <c r="T71" s="63" t="e">
        <f>IF(AND('1 - 4 Hr Raw Data'!S67="",'2 - 24 Hr Raw Data'!S67=""),LOG(S71/S$6,2),"")</f>
        <v>#DIV/0!</v>
      </c>
      <c r="U71" s="64" t="e">
        <f ca="1">IF(AND('1 - 4 Hr Raw Data'!S67="",'2 - 24 Hr Raw Data'!S67=""),(S71/S$11)*100,"")</f>
        <v>#DIV/0!</v>
      </c>
      <c r="V71" s="64" t="e">
        <f ca="1">IF(AND('1 - 4 Hr Raw Data'!S67="",'2 - 24 Hr Raw Data'!S67=""),(S71-S$6)/(S$11-S$6)*100,"")</f>
        <v>#DIV/0!</v>
      </c>
      <c r="W71" s="65" t="e">
        <f ca="1">IF(AND('1 - 4 Hr Raw Data'!S67="",'2 - 24 Hr Raw Data'!S67=""),(T71/T$11)*100,"")</f>
        <v>#DIV/0!</v>
      </c>
      <c r="X71" s="195" t="str">
        <f>IF(AND('1 - 4 Hr Raw Data'!S67&lt;&gt;"",'2 - 24 Hr Raw Data'!S67=""),"4 Hour: "&amp;'1 - 4 Hr Raw Data'!S67,IF(AND('1 - 4 Hr Raw Data'!S67="",'2 - 24 Hr Raw Data'!S67&lt;&gt;""),"24 Hour: "&amp;'2 - 24 Hr Raw Data'!S67,IF(AND('1 - 4 Hr Raw Data'!S67="",'2 - 24 Hr Raw Data'!S67=""),"","4 Hour: "&amp;'1 - 4 Hr Raw Data'!S67&amp;"; 24 Hour: "&amp;'2 - 24 Hr Raw Data'!S67)))</f>
        <v/>
      </c>
      <c r="Y71" s="66" t="b">
        <f t="shared" si="0"/>
        <v>0</v>
      </c>
    </row>
    <row r="72" spans="1:25" s="66" customFormat="1" ht="14" x14ac:dyDescent="0.15">
      <c r="A72" s="223" t="str">
        <f>IF('1 - 4 Hr Raw Data'!Q68="","",'1 - 4 Hr Raw Data'!Q68)</f>
        <v/>
      </c>
      <c r="B72" s="180"/>
      <c r="C72" s="182" t="str">
        <f>IF(A72="","",'1 - 4 Hr Raw Data'!R68)</f>
        <v/>
      </c>
      <c r="D72" s="112">
        <f>IF(AND('1 - 4 Hr Raw Data'!S68="",'2 - 24 Hr Raw Data'!S68=""),'1 - 4 Hr Raw Data'!B68,"")</f>
        <v>0</v>
      </c>
      <c r="E72" s="113">
        <f>IF(AND('1 - 4 Hr Raw Data'!S68="",'2 - 24 Hr Raw Data'!S68=""),'1 - 4 Hr Raw Data'!J68,"")</f>
        <v>0</v>
      </c>
      <c r="F72" s="60">
        <f>IF(AND('1 - 4 Hr Raw Data'!S68="",'2 - 24 Hr Raw Data'!S68=""),'1 - 4 Hr Raw Data'!K68,"")</f>
        <v>0</v>
      </c>
      <c r="G72" s="60">
        <f>IF(AND('1 - 4 Hr Raw Data'!S68="",'2 - 24 Hr Raw Data'!S68=""),'1 - 4 Hr Raw Data'!L68,"")</f>
        <v>0</v>
      </c>
      <c r="H72" s="60">
        <f>IF(AND('1 - 4 Hr Raw Data'!S68="",'2 - 24 Hr Raw Data'!S68=""),'1 - 4 Hr Raw Data'!M68,"")</f>
        <v>0</v>
      </c>
      <c r="I72" s="64">
        <f>IF(AND('1 - 4 Hr Raw Data'!S68="",'2 - 24 Hr Raw Data'!S68=""),'1 - 4 Hr Raw Data'!N68,"")</f>
        <v>0</v>
      </c>
      <c r="J72" s="65">
        <f>IF(AND('1 - 4 Hr Raw Data'!S68="",'2 - 24 Hr Raw Data'!S68=""),'1 - 4 Hr Raw Data'!O68,"")</f>
        <v>0</v>
      </c>
      <c r="K72" s="151" t="e">
        <f>IF(AND('1 - 4 Hr Raw Data'!S68="",'2 - 24 Hr Raw Data'!S68=""),(F72/(E72))*100,"")</f>
        <v>#DIV/0!</v>
      </c>
      <c r="L72" s="61" t="e">
        <f ca="1">IF(AND('1 - 4 Hr Raw Data'!S68="",'2 - 24 Hr Raw Data'!S68=""),K72/$K$11,"")</f>
        <v>#DIV/0!</v>
      </c>
      <c r="M72" s="61" t="e">
        <f>IF(AND('1 - 4 Hr Raw Data'!S68="",'2 - 24 Hr Raw Data'!S68=""),(G72/(E72))*100,"")</f>
        <v>#DIV/0!</v>
      </c>
      <c r="N72" s="61" t="e">
        <f ca="1">IF(AND('1 - 4 Hr Raw Data'!S68="",'2 - 24 Hr Raw Data'!S68=""),M72/$M$11,"")</f>
        <v>#DIV/0!</v>
      </c>
      <c r="O72" s="61" t="e">
        <f>IF(AND('1 - 4 Hr Raw Data'!S68="",'2 - 24 Hr Raw Data'!S68=""),(H72/(E72))*100,"")</f>
        <v>#DIV/0!</v>
      </c>
      <c r="P72" s="61" t="e">
        <f ca="1">IF(AND('1 - 4 Hr Raw Data'!S68="",'2 - 24 Hr Raw Data'!S68=""),O72/$O$11,"")</f>
        <v>#DIV/0!</v>
      </c>
      <c r="Q72" s="61" t="e">
        <f ca="1">IF(AND('1 - 4 Hr Raw Data'!S68="",'2 - 24 Hr Raw Data'!S68=""),I72/$I$11,"")</f>
        <v>#DIV/0!</v>
      </c>
      <c r="R72" s="61" t="e">
        <f ca="1">IF(AND('1 - 4 Hr Raw Data'!S68="",'2 - 24 Hr Raw Data'!S68=""),J72/$J$11,"")</f>
        <v>#DIV/0!</v>
      </c>
      <c r="S72" s="62" t="e">
        <f>IF(AND('1 - 4 Hr Raw Data'!S68="",'2 - 24 Hr Raw Data'!S68=""),(E72/D72)*($S$4/1.042)*2,"")</f>
        <v>#DIV/0!</v>
      </c>
      <c r="T72" s="63" t="e">
        <f>IF(AND('1 - 4 Hr Raw Data'!S68="",'2 - 24 Hr Raw Data'!S68=""),LOG(S72/S$6,2),"")</f>
        <v>#DIV/0!</v>
      </c>
      <c r="U72" s="64" t="e">
        <f ca="1">IF(AND('1 - 4 Hr Raw Data'!S68="",'2 - 24 Hr Raw Data'!S68=""),(S72/S$11)*100,"")</f>
        <v>#DIV/0!</v>
      </c>
      <c r="V72" s="64" t="e">
        <f ca="1">IF(AND('1 - 4 Hr Raw Data'!S68="",'2 - 24 Hr Raw Data'!S68=""),(S72-S$6)/(S$11-S$6)*100,"")</f>
        <v>#DIV/0!</v>
      </c>
      <c r="W72" s="65" t="e">
        <f ca="1">IF(AND('1 - 4 Hr Raw Data'!S68="",'2 - 24 Hr Raw Data'!S68=""),(T72/T$11)*100,"")</f>
        <v>#DIV/0!</v>
      </c>
      <c r="X72" s="195" t="str">
        <f>IF(AND('1 - 4 Hr Raw Data'!S68&lt;&gt;"",'2 - 24 Hr Raw Data'!S68=""),"4 Hour: "&amp;'1 - 4 Hr Raw Data'!S68,IF(AND('1 - 4 Hr Raw Data'!S68="",'2 - 24 Hr Raw Data'!S68&lt;&gt;""),"24 Hour: "&amp;'2 - 24 Hr Raw Data'!S68,IF(AND('1 - 4 Hr Raw Data'!S68="",'2 - 24 Hr Raw Data'!S68=""),"","4 Hour: "&amp;'1 - 4 Hr Raw Data'!S68&amp;"; 24 Hour: "&amp;'2 - 24 Hr Raw Data'!S68)))</f>
        <v/>
      </c>
      <c r="Y72" s="66" t="b">
        <f t="shared" si="0"/>
        <v>0</v>
      </c>
    </row>
    <row r="73" spans="1:25" s="66" customFormat="1" ht="14" x14ac:dyDescent="0.15">
      <c r="A73" s="223" t="str">
        <f>IF('1 - 4 Hr Raw Data'!Q69="","",'1 - 4 Hr Raw Data'!Q69)</f>
        <v/>
      </c>
      <c r="B73" s="180"/>
      <c r="C73" s="182" t="str">
        <f>IF(A73="","",'1 - 4 Hr Raw Data'!R69)</f>
        <v/>
      </c>
      <c r="D73" s="112">
        <f>IF(AND('1 - 4 Hr Raw Data'!S69="",'2 - 24 Hr Raw Data'!S69=""),'1 - 4 Hr Raw Data'!B69,"")</f>
        <v>0</v>
      </c>
      <c r="E73" s="113">
        <f>IF(AND('1 - 4 Hr Raw Data'!S69="",'2 - 24 Hr Raw Data'!S69=""),'1 - 4 Hr Raw Data'!J69,"")</f>
        <v>0</v>
      </c>
      <c r="F73" s="60">
        <f>IF(AND('1 - 4 Hr Raw Data'!S69="",'2 - 24 Hr Raw Data'!S69=""),'1 - 4 Hr Raw Data'!K69,"")</f>
        <v>0</v>
      </c>
      <c r="G73" s="60">
        <f>IF(AND('1 - 4 Hr Raw Data'!S69="",'2 - 24 Hr Raw Data'!S69=""),'1 - 4 Hr Raw Data'!L69,"")</f>
        <v>0</v>
      </c>
      <c r="H73" s="60">
        <f>IF(AND('1 - 4 Hr Raw Data'!S69="",'2 - 24 Hr Raw Data'!S69=""),'1 - 4 Hr Raw Data'!M69,"")</f>
        <v>0</v>
      </c>
      <c r="I73" s="64">
        <f>IF(AND('1 - 4 Hr Raw Data'!S69="",'2 - 24 Hr Raw Data'!S69=""),'1 - 4 Hr Raw Data'!N69,"")</f>
        <v>0</v>
      </c>
      <c r="J73" s="65">
        <f>IF(AND('1 - 4 Hr Raw Data'!S69="",'2 - 24 Hr Raw Data'!S69=""),'1 - 4 Hr Raw Data'!O69,"")</f>
        <v>0</v>
      </c>
      <c r="K73" s="151" t="e">
        <f>IF(AND('1 - 4 Hr Raw Data'!S69="",'2 - 24 Hr Raw Data'!S69=""),(F73/(E73))*100,"")</f>
        <v>#DIV/0!</v>
      </c>
      <c r="L73" s="61" t="e">
        <f ca="1">IF(AND('1 - 4 Hr Raw Data'!S69="",'2 - 24 Hr Raw Data'!S69=""),K73/$K$11,"")</f>
        <v>#DIV/0!</v>
      </c>
      <c r="M73" s="61" t="e">
        <f>IF(AND('1 - 4 Hr Raw Data'!S69="",'2 - 24 Hr Raw Data'!S69=""),(G73/(E73))*100,"")</f>
        <v>#DIV/0!</v>
      </c>
      <c r="N73" s="61" t="e">
        <f ca="1">IF(AND('1 - 4 Hr Raw Data'!S69="",'2 - 24 Hr Raw Data'!S69=""),M73/$M$11,"")</f>
        <v>#DIV/0!</v>
      </c>
      <c r="O73" s="61" t="e">
        <f>IF(AND('1 - 4 Hr Raw Data'!S69="",'2 - 24 Hr Raw Data'!S69=""),(H73/(E73))*100,"")</f>
        <v>#DIV/0!</v>
      </c>
      <c r="P73" s="61" t="e">
        <f ca="1">IF(AND('1 - 4 Hr Raw Data'!S69="",'2 - 24 Hr Raw Data'!S69=""),O73/$O$11,"")</f>
        <v>#DIV/0!</v>
      </c>
      <c r="Q73" s="61" t="e">
        <f ca="1">IF(AND('1 - 4 Hr Raw Data'!S69="",'2 - 24 Hr Raw Data'!S69=""),I73/$I$11,"")</f>
        <v>#DIV/0!</v>
      </c>
      <c r="R73" s="61" t="e">
        <f ca="1">IF(AND('1 - 4 Hr Raw Data'!S69="",'2 - 24 Hr Raw Data'!S69=""),J73/$J$11,"")</f>
        <v>#DIV/0!</v>
      </c>
      <c r="S73" s="62" t="e">
        <f>IF(AND('1 - 4 Hr Raw Data'!S69="",'2 - 24 Hr Raw Data'!S69=""),(E73/D73)*($S$4/1.042)*2,"")</f>
        <v>#DIV/0!</v>
      </c>
      <c r="T73" s="63" t="e">
        <f>IF(AND('1 - 4 Hr Raw Data'!S69="",'2 - 24 Hr Raw Data'!S69=""),LOG(S73/S$6,2),"")</f>
        <v>#DIV/0!</v>
      </c>
      <c r="U73" s="64" t="e">
        <f ca="1">IF(AND('1 - 4 Hr Raw Data'!S69="",'2 - 24 Hr Raw Data'!S69=""),(S73/S$11)*100,"")</f>
        <v>#DIV/0!</v>
      </c>
      <c r="V73" s="64" t="e">
        <f ca="1">IF(AND('1 - 4 Hr Raw Data'!S69="",'2 - 24 Hr Raw Data'!S69=""),(S73-S$6)/(S$11-S$6)*100,"")</f>
        <v>#DIV/0!</v>
      </c>
      <c r="W73" s="65" t="e">
        <f ca="1">IF(AND('1 - 4 Hr Raw Data'!S69="",'2 - 24 Hr Raw Data'!S69=""),(T73/T$11)*100,"")</f>
        <v>#DIV/0!</v>
      </c>
      <c r="X73" s="195" t="str">
        <f>IF(AND('1 - 4 Hr Raw Data'!S69&lt;&gt;"",'2 - 24 Hr Raw Data'!S69=""),"4 Hour: "&amp;'1 - 4 Hr Raw Data'!S69,IF(AND('1 - 4 Hr Raw Data'!S69="",'2 - 24 Hr Raw Data'!S69&lt;&gt;""),"24 Hour: "&amp;'2 - 24 Hr Raw Data'!S69,IF(AND('1 - 4 Hr Raw Data'!S69="",'2 - 24 Hr Raw Data'!S69=""),"","4 Hour: "&amp;'1 - 4 Hr Raw Data'!S69&amp;"; 24 Hour: "&amp;'2 - 24 Hr Raw Data'!S69)))</f>
        <v/>
      </c>
      <c r="Y73" s="66" t="b">
        <f t="shared" si="0"/>
        <v>0</v>
      </c>
    </row>
    <row r="74" spans="1:25" s="66" customFormat="1" ht="14" x14ac:dyDescent="0.15">
      <c r="A74" s="223" t="str">
        <f>IF('1 - 4 Hr Raw Data'!Q70="","",'1 - 4 Hr Raw Data'!Q70)</f>
        <v/>
      </c>
      <c r="B74" s="180"/>
      <c r="C74" s="182" t="str">
        <f>IF(A74="","",'1 - 4 Hr Raw Data'!R70)</f>
        <v/>
      </c>
      <c r="D74" s="112">
        <f>IF(AND('1 - 4 Hr Raw Data'!S70="",'2 - 24 Hr Raw Data'!S70=""),'1 - 4 Hr Raw Data'!B70,"")</f>
        <v>0</v>
      </c>
      <c r="E74" s="113">
        <f>IF(AND('1 - 4 Hr Raw Data'!S70="",'2 - 24 Hr Raw Data'!S70=""),'1 - 4 Hr Raw Data'!J70,"")</f>
        <v>0</v>
      </c>
      <c r="F74" s="60">
        <f>IF(AND('1 - 4 Hr Raw Data'!S70="",'2 - 24 Hr Raw Data'!S70=""),'1 - 4 Hr Raw Data'!K70,"")</f>
        <v>0</v>
      </c>
      <c r="G74" s="60">
        <f>IF(AND('1 - 4 Hr Raw Data'!S70="",'2 - 24 Hr Raw Data'!S70=""),'1 - 4 Hr Raw Data'!L70,"")</f>
        <v>0</v>
      </c>
      <c r="H74" s="60">
        <f>IF(AND('1 - 4 Hr Raw Data'!S70="",'2 - 24 Hr Raw Data'!S70=""),'1 - 4 Hr Raw Data'!M70,"")</f>
        <v>0</v>
      </c>
      <c r="I74" s="64">
        <f>IF(AND('1 - 4 Hr Raw Data'!S70="",'2 - 24 Hr Raw Data'!S70=""),'1 - 4 Hr Raw Data'!N70,"")</f>
        <v>0</v>
      </c>
      <c r="J74" s="65">
        <f>IF(AND('1 - 4 Hr Raw Data'!S70="",'2 - 24 Hr Raw Data'!S70=""),'1 - 4 Hr Raw Data'!O70,"")</f>
        <v>0</v>
      </c>
      <c r="K74" s="151" t="e">
        <f>IF(AND('1 - 4 Hr Raw Data'!S70="",'2 - 24 Hr Raw Data'!S70=""),(F74/(E74))*100,"")</f>
        <v>#DIV/0!</v>
      </c>
      <c r="L74" s="61" t="e">
        <f ca="1">IF(AND('1 - 4 Hr Raw Data'!S70="",'2 - 24 Hr Raw Data'!S70=""),K74/$K$11,"")</f>
        <v>#DIV/0!</v>
      </c>
      <c r="M74" s="61" t="e">
        <f>IF(AND('1 - 4 Hr Raw Data'!S70="",'2 - 24 Hr Raw Data'!S70=""),(G74/(E74))*100,"")</f>
        <v>#DIV/0!</v>
      </c>
      <c r="N74" s="61" t="e">
        <f ca="1">IF(AND('1 - 4 Hr Raw Data'!S70="",'2 - 24 Hr Raw Data'!S70=""),M74/$M$11,"")</f>
        <v>#DIV/0!</v>
      </c>
      <c r="O74" s="61" t="e">
        <f>IF(AND('1 - 4 Hr Raw Data'!S70="",'2 - 24 Hr Raw Data'!S70=""),(H74/(E74))*100,"")</f>
        <v>#DIV/0!</v>
      </c>
      <c r="P74" s="61" t="e">
        <f ca="1">IF(AND('1 - 4 Hr Raw Data'!S70="",'2 - 24 Hr Raw Data'!S70=""),O74/$O$11,"")</f>
        <v>#DIV/0!</v>
      </c>
      <c r="Q74" s="61" t="e">
        <f ca="1">IF(AND('1 - 4 Hr Raw Data'!S70="",'2 - 24 Hr Raw Data'!S70=""),I74/$I$11,"")</f>
        <v>#DIV/0!</v>
      </c>
      <c r="R74" s="61" t="e">
        <f ca="1">IF(AND('1 - 4 Hr Raw Data'!S70="",'2 - 24 Hr Raw Data'!S70=""),J74/$J$11,"")</f>
        <v>#DIV/0!</v>
      </c>
      <c r="S74" s="62" t="e">
        <f>IF(AND('1 - 4 Hr Raw Data'!S70="",'2 - 24 Hr Raw Data'!S70=""),(E74/D74)*($S$4/1.042)*2,"")</f>
        <v>#DIV/0!</v>
      </c>
      <c r="T74" s="63" t="e">
        <f>IF(AND('1 - 4 Hr Raw Data'!S70="",'2 - 24 Hr Raw Data'!S70=""),LOG(S74/S$6,2),"")</f>
        <v>#DIV/0!</v>
      </c>
      <c r="U74" s="64" t="e">
        <f ca="1">IF(AND('1 - 4 Hr Raw Data'!S70="",'2 - 24 Hr Raw Data'!S70=""),(S74/S$11)*100,"")</f>
        <v>#DIV/0!</v>
      </c>
      <c r="V74" s="64" t="e">
        <f ca="1">IF(AND('1 - 4 Hr Raw Data'!S70="",'2 - 24 Hr Raw Data'!S70=""),(S74-S$6)/(S$11-S$6)*100,"")</f>
        <v>#DIV/0!</v>
      </c>
      <c r="W74" s="65" t="e">
        <f ca="1">IF(AND('1 - 4 Hr Raw Data'!S70="",'2 - 24 Hr Raw Data'!S70=""),(T74/T$11)*100,"")</f>
        <v>#DIV/0!</v>
      </c>
      <c r="X74" s="195" t="str">
        <f>IF(AND('1 - 4 Hr Raw Data'!S70&lt;&gt;"",'2 - 24 Hr Raw Data'!S70=""),"4 Hour: "&amp;'1 - 4 Hr Raw Data'!S70,IF(AND('1 - 4 Hr Raw Data'!S70="",'2 - 24 Hr Raw Data'!S70&lt;&gt;""),"24 Hour: "&amp;'2 - 24 Hr Raw Data'!S70,IF(AND('1 - 4 Hr Raw Data'!S70="",'2 - 24 Hr Raw Data'!S70=""),"","4 Hour: "&amp;'1 - 4 Hr Raw Data'!S70&amp;"; 24 Hour: "&amp;'2 - 24 Hr Raw Data'!S70)))</f>
        <v/>
      </c>
      <c r="Y74" s="66" t="b">
        <f t="shared" si="0"/>
        <v>0</v>
      </c>
    </row>
    <row r="75" spans="1:25" s="66" customFormat="1" ht="14" x14ac:dyDescent="0.15">
      <c r="A75" s="223" t="str">
        <f>IF('1 - 4 Hr Raw Data'!Q71="","",'1 - 4 Hr Raw Data'!Q71)</f>
        <v/>
      </c>
      <c r="B75" s="180"/>
      <c r="C75" s="182" t="str">
        <f>IF(A75="","",'1 - 4 Hr Raw Data'!R71)</f>
        <v/>
      </c>
      <c r="D75" s="112">
        <f>IF(AND('1 - 4 Hr Raw Data'!S71="",'2 - 24 Hr Raw Data'!S71=""),'1 - 4 Hr Raw Data'!B71,"")</f>
        <v>0</v>
      </c>
      <c r="E75" s="113">
        <f>IF(AND('1 - 4 Hr Raw Data'!S71="",'2 - 24 Hr Raw Data'!S71=""),'1 - 4 Hr Raw Data'!J71,"")</f>
        <v>0</v>
      </c>
      <c r="F75" s="60">
        <f>IF(AND('1 - 4 Hr Raw Data'!S71="",'2 - 24 Hr Raw Data'!S71=""),'1 - 4 Hr Raw Data'!K71,"")</f>
        <v>0</v>
      </c>
      <c r="G75" s="60">
        <f>IF(AND('1 - 4 Hr Raw Data'!S71="",'2 - 24 Hr Raw Data'!S71=""),'1 - 4 Hr Raw Data'!L71,"")</f>
        <v>0</v>
      </c>
      <c r="H75" s="60">
        <f>IF(AND('1 - 4 Hr Raw Data'!S71="",'2 - 24 Hr Raw Data'!S71=""),'1 - 4 Hr Raw Data'!M71,"")</f>
        <v>0</v>
      </c>
      <c r="I75" s="64">
        <f>IF(AND('1 - 4 Hr Raw Data'!S71="",'2 - 24 Hr Raw Data'!S71=""),'1 - 4 Hr Raw Data'!N71,"")</f>
        <v>0</v>
      </c>
      <c r="J75" s="65">
        <f>IF(AND('1 - 4 Hr Raw Data'!S71="",'2 - 24 Hr Raw Data'!S71=""),'1 - 4 Hr Raw Data'!O71,"")</f>
        <v>0</v>
      </c>
      <c r="K75" s="151" t="e">
        <f>IF(AND('1 - 4 Hr Raw Data'!S71="",'2 - 24 Hr Raw Data'!S71=""),(F75/(E75))*100,"")</f>
        <v>#DIV/0!</v>
      </c>
      <c r="L75" s="61" t="e">
        <f ca="1">IF(AND('1 - 4 Hr Raw Data'!S71="",'2 - 24 Hr Raw Data'!S71=""),K75/$K$11,"")</f>
        <v>#DIV/0!</v>
      </c>
      <c r="M75" s="61" t="e">
        <f>IF(AND('1 - 4 Hr Raw Data'!S71="",'2 - 24 Hr Raw Data'!S71=""),(G75/(E75))*100,"")</f>
        <v>#DIV/0!</v>
      </c>
      <c r="N75" s="61" t="e">
        <f ca="1">IF(AND('1 - 4 Hr Raw Data'!S71="",'2 - 24 Hr Raw Data'!S71=""),M75/$M$11,"")</f>
        <v>#DIV/0!</v>
      </c>
      <c r="O75" s="61" t="e">
        <f>IF(AND('1 - 4 Hr Raw Data'!S71="",'2 - 24 Hr Raw Data'!S71=""),(H75/(E75))*100,"")</f>
        <v>#DIV/0!</v>
      </c>
      <c r="P75" s="61" t="e">
        <f ca="1">IF(AND('1 - 4 Hr Raw Data'!S71="",'2 - 24 Hr Raw Data'!S71=""),O75/$O$11,"")</f>
        <v>#DIV/0!</v>
      </c>
      <c r="Q75" s="61" t="e">
        <f ca="1">IF(AND('1 - 4 Hr Raw Data'!S71="",'2 - 24 Hr Raw Data'!S71=""),I75/$I$11,"")</f>
        <v>#DIV/0!</v>
      </c>
      <c r="R75" s="61" t="e">
        <f ca="1">IF(AND('1 - 4 Hr Raw Data'!S71="",'2 - 24 Hr Raw Data'!S71=""),J75/$J$11,"")</f>
        <v>#DIV/0!</v>
      </c>
      <c r="S75" s="62" t="e">
        <f>IF(AND('1 - 4 Hr Raw Data'!S71="",'2 - 24 Hr Raw Data'!S71=""),(E75/D75)*($S$4/1.042)*2,"")</f>
        <v>#DIV/0!</v>
      </c>
      <c r="T75" s="63" t="e">
        <f>IF(AND('1 - 4 Hr Raw Data'!S71="",'2 - 24 Hr Raw Data'!S71=""),LOG(S75/S$6,2),"")</f>
        <v>#DIV/0!</v>
      </c>
      <c r="U75" s="64" t="e">
        <f ca="1">IF(AND('1 - 4 Hr Raw Data'!S71="",'2 - 24 Hr Raw Data'!S71=""),(S75/S$11)*100,"")</f>
        <v>#DIV/0!</v>
      </c>
      <c r="V75" s="64" t="e">
        <f ca="1">IF(AND('1 - 4 Hr Raw Data'!S71="",'2 - 24 Hr Raw Data'!S71=""),(S75-S$6)/(S$11-S$6)*100,"")</f>
        <v>#DIV/0!</v>
      </c>
      <c r="W75" s="65" t="e">
        <f ca="1">IF(AND('1 - 4 Hr Raw Data'!S71="",'2 - 24 Hr Raw Data'!S71=""),(T75/T$11)*100,"")</f>
        <v>#DIV/0!</v>
      </c>
      <c r="X75" s="195" t="str">
        <f>IF(AND('1 - 4 Hr Raw Data'!S71&lt;&gt;"",'2 - 24 Hr Raw Data'!S71=""),"4 Hour: "&amp;'1 - 4 Hr Raw Data'!S71,IF(AND('1 - 4 Hr Raw Data'!S71="",'2 - 24 Hr Raw Data'!S71&lt;&gt;""),"24 Hour: "&amp;'2 - 24 Hr Raw Data'!S71,IF(AND('1 - 4 Hr Raw Data'!S71="",'2 - 24 Hr Raw Data'!S71=""),"","4 Hour: "&amp;'1 - 4 Hr Raw Data'!S71&amp;"; 24 Hour: "&amp;'2 - 24 Hr Raw Data'!S71)))</f>
        <v/>
      </c>
      <c r="Y75" s="66" t="b">
        <f t="shared" si="0"/>
        <v>0</v>
      </c>
    </row>
    <row r="76" spans="1:25" s="66" customFormat="1" ht="14" x14ac:dyDescent="0.15">
      <c r="A76" s="223" t="str">
        <f>IF('1 - 4 Hr Raw Data'!Q72="","",'1 - 4 Hr Raw Data'!Q72)</f>
        <v/>
      </c>
      <c r="B76" s="180"/>
      <c r="C76" s="182" t="str">
        <f>IF(A76="","",'1 - 4 Hr Raw Data'!R72)</f>
        <v/>
      </c>
      <c r="D76" s="112">
        <f>IF(AND('1 - 4 Hr Raw Data'!S72="",'2 - 24 Hr Raw Data'!S72=""),'1 - 4 Hr Raw Data'!B72,"")</f>
        <v>0</v>
      </c>
      <c r="E76" s="113">
        <f>IF(AND('1 - 4 Hr Raw Data'!S72="",'2 - 24 Hr Raw Data'!S72=""),'1 - 4 Hr Raw Data'!J72,"")</f>
        <v>0</v>
      </c>
      <c r="F76" s="60">
        <f>IF(AND('1 - 4 Hr Raw Data'!S72="",'2 - 24 Hr Raw Data'!S72=""),'1 - 4 Hr Raw Data'!K72,"")</f>
        <v>0</v>
      </c>
      <c r="G76" s="60">
        <f>IF(AND('1 - 4 Hr Raw Data'!S72="",'2 - 24 Hr Raw Data'!S72=""),'1 - 4 Hr Raw Data'!L72,"")</f>
        <v>0</v>
      </c>
      <c r="H76" s="60">
        <f>IF(AND('1 - 4 Hr Raw Data'!S72="",'2 - 24 Hr Raw Data'!S72=""),'1 - 4 Hr Raw Data'!M72,"")</f>
        <v>0</v>
      </c>
      <c r="I76" s="64">
        <f>IF(AND('1 - 4 Hr Raw Data'!S72="",'2 - 24 Hr Raw Data'!S72=""),'1 - 4 Hr Raw Data'!N72,"")</f>
        <v>0</v>
      </c>
      <c r="J76" s="65">
        <f>IF(AND('1 - 4 Hr Raw Data'!S72="",'2 - 24 Hr Raw Data'!S72=""),'1 - 4 Hr Raw Data'!O72,"")</f>
        <v>0</v>
      </c>
      <c r="K76" s="151" t="e">
        <f>IF(AND('1 - 4 Hr Raw Data'!S72="",'2 - 24 Hr Raw Data'!S72=""),(F76/(E76))*100,"")</f>
        <v>#DIV/0!</v>
      </c>
      <c r="L76" s="61" t="e">
        <f ca="1">IF(AND('1 - 4 Hr Raw Data'!S72="",'2 - 24 Hr Raw Data'!S72=""),K76/$K$11,"")</f>
        <v>#DIV/0!</v>
      </c>
      <c r="M76" s="61" t="e">
        <f>IF(AND('1 - 4 Hr Raw Data'!S72="",'2 - 24 Hr Raw Data'!S72=""),(G76/(E76))*100,"")</f>
        <v>#DIV/0!</v>
      </c>
      <c r="N76" s="61" t="e">
        <f ca="1">IF(AND('1 - 4 Hr Raw Data'!S72="",'2 - 24 Hr Raw Data'!S72=""),M76/$M$11,"")</f>
        <v>#DIV/0!</v>
      </c>
      <c r="O76" s="61" t="e">
        <f>IF(AND('1 - 4 Hr Raw Data'!S72="",'2 - 24 Hr Raw Data'!S72=""),(H76/(E76))*100,"")</f>
        <v>#DIV/0!</v>
      </c>
      <c r="P76" s="61" t="e">
        <f ca="1">IF(AND('1 - 4 Hr Raw Data'!S72="",'2 - 24 Hr Raw Data'!S72=""),O76/$O$11,"")</f>
        <v>#DIV/0!</v>
      </c>
      <c r="Q76" s="61" t="e">
        <f ca="1">IF(AND('1 - 4 Hr Raw Data'!S72="",'2 - 24 Hr Raw Data'!S72=""),I76/$I$11,"")</f>
        <v>#DIV/0!</v>
      </c>
      <c r="R76" s="61" t="e">
        <f ca="1">IF(AND('1 - 4 Hr Raw Data'!S72="",'2 - 24 Hr Raw Data'!S72=""),J76/$J$11,"")</f>
        <v>#DIV/0!</v>
      </c>
      <c r="S76" s="62" t="e">
        <f>IF(AND('1 - 4 Hr Raw Data'!S72="",'2 - 24 Hr Raw Data'!S72=""),(E76/D76)*($S$4/1.042)*2,"")</f>
        <v>#DIV/0!</v>
      </c>
      <c r="T76" s="63" t="e">
        <f>IF(AND('1 - 4 Hr Raw Data'!S72="",'2 - 24 Hr Raw Data'!S72=""),LOG(S76/S$6,2),"")</f>
        <v>#DIV/0!</v>
      </c>
      <c r="U76" s="64" t="e">
        <f ca="1">IF(AND('1 - 4 Hr Raw Data'!S72="",'2 - 24 Hr Raw Data'!S72=""),(S76/S$11)*100,"")</f>
        <v>#DIV/0!</v>
      </c>
      <c r="V76" s="64" t="e">
        <f ca="1">IF(AND('1 - 4 Hr Raw Data'!S72="",'2 - 24 Hr Raw Data'!S72=""),(S76-S$6)/(S$11-S$6)*100,"")</f>
        <v>#DIV/0!</v>
      </c>
      <c r="W76" s="65" t="e">
        <f ca="1">IF(AND('1 - 4 Hr Raw Data'!S72="",'2 - 24 Hr Raw Data'!S72=""),(T76/T$11)*100,"")</f>
        <v>#DIV/0!</v>
      </c>
      <c r="X76" s="195" t="str">
        <f>IF(AND('1 - 4 Hr Raw Data'!S72&lt;&gt;"",'2 - 24 Hr Raw Data'!S72=""),"4 Hour: "&amp;'1 - 4 Hr Raw Data'!S72,IF(AND('1 - 4 Hr Raw Data'!S72="",'2 - 24 Hr Raw Data'!S72&lt;&gt;""),"24 Hour: "&amp;'2 - 24 Hr Raw Data'!S72,IF(AND('1 - 4 Hr Raw Data'!S72="",'2 - 24 Hr Raw Data'!S72=""),"","4 Hour: "&amp;'1 - 4 Hr Raw Data'!S72&amp;"; 24 Hour: "&amp;'2 - 24 Hr Raw Data'!S72)))</f>
        <v/>
      </c>
      <c r="Y76" s="66" t="b">
        <f t="shared" si="0"/>
        <v>0</v>
      </c>
    </row>
    <row r="77" spans="1:25" s="66" customFormat="1" ht="14" x14ac:dyDescent="0.15">
      <c r="A77" s="223" t="str">
        <f>IF('1 - 4 Hr Raw Data'!Q73="","",'1 - 4 Hr Raw Data'!Q73)</f>
        <v/>
      </c>
      <c r="B77" s="180"/>
      <c r="C77" s="182" t="str">
        <f>IF(A77="","",'1 - 4 Hr Raw Data'!R73)</f>
        <v/>
      </c>
      <c r="D77" s="112">
        <f>IF(AND('1 - 4 Hr Raw Data'!S73="",'2 - 24 Hr Raw Data'!S73=""),'1 - 4 Hr Raw Data'!B73,"")</f>
        <v>0</v>
      </c>
      <c r="E77" s="113">
        <f>IF(AND('1 - 4 Hr Raw Data'!S73="",'2 - 24 Hr Raw Data'!S73=""),'1 - 4 Hr Raw Data'!J73,"")</f>
        <v>0</v>
      </c>
      <c r="F77" s="60">
        <f>IF(AND('1 - 4 Hr Raw Data'!S73="",'2 - 24 Hr Raw Data'!S73=""),'1 - 4 Hr Raw Data'!K73,"")</f>
        <v>0</v>
      </c>
      <c r="G77" s="60">
        <f>IF(AND('1 - 4 Hr Raw Data'!S73="",'2 - 24 Hr Raw Data'!S73=""),'1 - 4 Hr Raw Data'!L73,"")</f>
        <v>0</v>
      </c>
      <c r="H77" s="60">
        <f>IF(AND('1 - 4 Hr Raw Data'!S73="",'2 - 24 Hr Raw Data'!S73=""),'1 - 4 Hr Raw Data'!M73,"")</f>
        <v>0</v>
      </c>
      <c r="I77" s="64">
        <f>IF(AND('1 - 4 Hr Raw Data'!S73="",'2 - 24 Hr Raw Data'!S73=""),'1 - 4 Hr Raw Data'!N73,"")</f>
        <v>0</v>
      </c>
      <c r="J77" s="65">
        <f>IF(AND('1 - 4 Hr Raw Data'!S73="",'2 - 24 Hr Raw Data'!S73=""),'1 - 4 Hr Raw Data'!O73,"")</f>
        <v>0</v>
      </c>
      <c r="K77" s="151" t="e">
        <f>IF(AND('1 - 4 Hr Raw Data'!S73="",'2 - 24 Hr Raw Data'!S73=""),(F77/(E77))*100,"")</f>
        <v>#DIV/0!</v>
      </c>
      <c r="L77" s="61" t="e">
        <f ca="1">IF(AND('1 - 4 Hr Raw Data'!S73="",'2 - 24 Hr Raw Data'!S73=""),K77/$K$11,"")</f>
        <v>#DIV/0!</v>
      </c>
      <c r="M77" s="61" t="e">
        <f>IF(AND('1 - 4 Hr Raw Data'!S73="",'2 - 24 Hr Raw Data'!S73=""),(G77/(E77))*100,"")</f>
        <v>#DIV/0!</v>
      </c>
      <c r="N77" s="61" t="e">
        <f ca="1">IF(AND('1 - 4 Hr Raw Data'!S73="",'2 - 24 Hr Raw Data'!S73=""),M77/$M$11,"")</f>
        <v>#DIV/0!</v>
      </c>
      <c r="O77" s="61" t="e">
        <f>IF(AND('1 - 4 Hr Raw Data'!S73="",'2 - 24 Hr Raw Data'!S73=""),(H77/(E77))*100,"")</f>
        <v>#DIV/0!</v>
      </c>
      <c r="P77" s="61" t="e">
        <f ca="1">IF(AND('1 - 4 Hr Raw Data'!S73="",'2 - 24 Hr Raw Data'!S73=""),O77/$O$11,"")</f>
        <v>#DIV/0!</v>
      </c>
      <c r="Q77" s="61" t="e">
        <f ca="1">IF(AND('1 - 4 Hr Raw Data'!S73="",'2 - 24 Hr Raw Data'!S73=""),I77/$I$11,"")</f>
        <v>#DIV/0!</v>
      </c>
      <c r="R77" s="61" t="e">
        <f ca="1">IF(AND('1 - 4 Hr Raw Data'!S73="",'2 - 24 Hr Raw Data'!S73=""),J77/$J$11,"")</f>
        <v>#DIV/0!</v>
      </c>
      <c r="S77" s="62" t="e">
        <f>IF(AND('1 - 4 Hr Raw Data'!S73="",'2 - 24 Hr Raw Data'!S73=""),(E77/D77)*($S$4/1.042)*2,"")</f>
        <v>#DIV/0!</v>
      </c>
      <c r="T77" s="63" t="e">
        <f>IF(AND('1 - 4 Hr Raw Data'!S73="",'2 - 24 Hr Raw Data'!S73=""),LOG(S77/S$6,2),"")</f>
        <v>#DIV/0!</v>
      </c>
      <c r="U77" s="64" t="e">
        <f ca="1">IF(AND('1 - 4 Hr Raw Data'!S73="",'2 - 24 Hr Raw Data'!S73=""),(S77/S$11)*100,"")</f>
        <v>#DIV/0!</v>
      </c>
      <c r="V77" s="64" t="e">
        <f ca="1">IF(AND('1 - 4 Hr Raw Data'!S73="",'2 - 24 Hr Raw Data'!S73=""),(S77-S$6)/(S$11-S$6)*100,"")</f>
        <v>#DIV/0!</v>
      </c>
      <c r="W77" s="65" t="e">
        <f ca="1">IF(AND('1 - 4 Hr Raw Data'!S73="",'2 - 24 Hr Raw Data'!S73=""),(T77/T$11)*100,"")</f>
        <v>#DIV/0!</v>
      </c>
      <c r="X77" s="195" t="str">
        <f>IF(AND('1 - 4 Hr Raw Data'!S73&lt;&gt;"",'2 - 24 Hr Raw Data'!S73=""),"4 Hour: "&amp;'1 - 4 Hr Raw Data'!S73,IF(AND('1 - 4 Hr Raw Data'!S73="",'2 - 24 Hr Raw Data'!S73&lt;&gt;""),"24 Hour: "&amp;'2 - 24 Hr Raw Data'!S73,IF(AND('1 - 4 Hr Raw Data'!S73="",'2 - 24 Hr Raw Data'!S73=""),"","4 Hour: "&amp;'1 - 4 Hr Raw Data'!S73&amp;"; 24 Hour: "&amp;'2 - 24 Hr Raw Data'!S73)))</f>
        <v/>
      </c>
      <c r="Y77" s="66" t="b">
        <f t="shared" ref="Y77:Y107" si="1">OR(ISNUMBER(SEARCH("well not plated",$X77)),ISNUMBER(SEARCH("well not analyzed",$X77)))</f>
        <v>0</v>
      </c>
    </row>
    <row r="78" spans="1:25" s="66" customFormat="1" ht="14" x14ac:dyDescent="0.15">
      <c r="A78" s="223" t="str">
        <f>IF('1 - 4 Hr Raw Data'!Q74="","",'1 - 4 Hr Raw Data'!Q74)</f>
        <v/>
      </c>
      <c r="B78" s="180"/>
      <c r="C78" s="182" t="str">
        <f>IF(A78="","",'1 - 4 Hr Raw Data'!R74)</f>
        <v/>
      </c>
      <c r="D78" s="112">
        <f>IF(AND('1 - 4 Hr Raw Data'!S74="",'2 - 24 Hr Raw Data'!S74=""),'1 - 4 Hr Raw Data'!B74,"")</f>
        <v>0</v>
      </c>
      <c r="E78" s="113">
        <f>IF(AND('1 - 4 Hr Raw Data'!S74="",'2 - 24 Hr Raw Data'!S74=""),'1 - 4 Hr Raw Data'!J74,"")</f>
        <v>0</v>
      </c>
      <c r="F78" s="60">
        <f>IF(AND('1 - 4 Hr Raw Data'!S74="",'2 - 24 Hr Raw Data'!S74=""),'1 - 4 Hr Raw Data'!K74,"")</f>
        <v>0</v>
      </c>
      <c r="G78" s="60">
        <f>IF(AND('1 - 4 Hr Raw Data'!S74="",'2 - 24 Hr Raw Data'!S74=""),'1 - 4 Hr Raw Data'!L74,"")</f>
        <v>0</v>
      </c>
      <c r="H78" s="60">
        <f>IF(AND('1 - 4 Hr Raw Data'!S74="",'2 - 24 Hr Raw Data'!S74=""),'1 - 4 Hr Raw Data'!M74,"")</f>
        <v>0</v>
      </c>
      <c r="I78" s="64">
        <f>IF(AND('1 - 4 Hr Raw Data'!S74="",'2 - 24 Hr Raw Data'!S74=""),'1 - 4 Hr Raw Data'!N74,"")</f>
        <v>0</v>
      </c>
      <c r="J78" s="65">
        <f>IF(AND('1 - 4 Hr Raw Data'!S74="",'2 - 24 Hr Raw Data'!S74=""),'1 - 4 Hr Raw Data'!O74,"")</f>
        <v>0</v>
      </c>
      <c r="K78" s="151" t="e">
        <f>IF(AND('1 - 4 Hr Raw Data'!S74="",'2 - 24 Hr Raw Data'!S74=""),(F78/(E78))*100,"")</f>
        <v>#DIV/0!</v>
      </c>
      <c r="L78" s="61" t="e">
        <f ca="1">IF(AND('1 - 4 Hr Raw Data'!S74="",'2 - 24 Hr Raw Data'!S74=""),K78/$K$11,"")</f>
        <v>#DIV/0!</v>
      </c>
      <c r="M78" s="61" t="e">
        <f>IF(AND('1 - 4 Hr Raw Data'!S74="",'2 - 24 Hr Raw Data'!S74=""),(G78/(E78))*100,"")</f>
        <v>#DIV/0!</v>
      </c>
      <c r="N78" s="61" t="e">
        <f ca="1">IF(AND('1 - 4 Hr Raw Data'!S74="",'2 - 24 Hr Raw Data'!S74=""),M78/$M$11,"")</f>
        <v>#DIV/0!</v>
      </c>
      <c r="O78" s="61" t="e">
        <f>IF(AND('1 - 4 Hr Raw Data'!S74="",'2 - 24 Hr Raw Data'!S74=""),(H78/(E78))*100,"")</f>
        <v>#DIV/0!</v>
      </c>
      <c r="P78" s="61" t="e">
        <f ca="1">IF(AND('1 - 4 Hr Raw Data'!S74="",'2 - 24 Hr Raw Data'!S74=""),O78/$O$11,"")</f>
        <v>#DIV/0!</v>
      </c>
      <c r="Q78" s="61" t="e">
        <f ca="1">IF(AND('1 - 4 Hr Raw Data'!S74="",'2 - 24 Hr Raw Data'!S74=""),I78/$I$11,"")</f>
        <v>#DIV/0!</v>
      </c>
      <c r="R78" s="61" t="e">
        <f ca="1">IF(AND('1 - 4 Hr Raw Data'!S74="",'2 - 24 Hr Raw Data'!S74=""),J78/$J$11,"")</f>
        <v>#DIV/0!</v>
      </c>
      <c r="S78" s="62" t="e">
        <f>IF(AND('1 - 4 Hr Raw Data'!S74="",'2 - 24 Hr Raw Data'!S74=""),(E78/D78)*($S$4/1.042)*2,"")</f>
        <v>#DIV/0!</v>
      </c>
      <c r="T78" s="63" t="e">
        <f>IF(AND('1 - 4 Hr Raw Data'!S74="",'2 - 24 Hr Raw Data'!S74=""),LOG(S78/S$6,2),"")</f>
        <v>#DIV/0!</v>
      </c>
      <c r="U78" s="64" t="e">
        <f ca="1">IF(AND('1 - 4 Hr Raw Data'!S74="",'2 - 24 Hr Raw Data'!S74=""),(S78/S$11)*100,"")</f>
        <v>#DIV/0!</v>
      </c>
      <c r="V78" s="64" t="e">
        <f ca="1">IF(AND('1 - 4 Hr Raw Data'!S74="",'2 - 24 Hr Raw Data'!S74=""),(S78-S$6)/(S$11-S$6)*100,"")</f>
        <v>#DIV/0!</v>
      </c>
      <c r="W78" s="65" t="e">
        <f ca="1">IF(AND('1 - 4 Hr Raw Data'!S74="",'2 - 24 Hr Raw Data'!S74=""),(T78/T$11)*100,"")</f>
        <v>#DIV/0!</v>
      </c>
      <c r="X78" s="195" t="str">
        <f>IF(AND('1 - 4 Hr Raw Data'!S74&lt;&gt;"",'2 - 24 Hr Raw Data'!S74=""),"4 Hour: "&amp;'1 - 4 Hr Raw Data'!S74,IF(AND('1 - 4 Hr Raw Data'!S74="",'2 - 24 Hr Raw Data'!S74&lt;&gt;""),"24 Hour: "&amp;'2 - 24 Hr Raw Data'!S74,IF(AND('1 - 4 Hr Raw Data'!S74="",'2 - 24 Hr Raw Data'!S74=""),"","4 Hour: "&amp;'1 - 4 Hr Raw Data'!S74&amp;"; 24 Hour: "&amp;'2 - 24 Hr Raw Data'!S74)))</f>
        <v/>
      </c>
      <c r="Y78" s="66" t="b">
        <f t="shared" si="1"/>
        <v>0</v>
      </c>
    </row>
    <row r="79" spans="1:25" s="66" customFormat="1" ht="14" x14ac:dyDescent="0.15">
      <c r="A79" s="223" t="str">
        <f>IF('1 - 4 Hr Raw Data'!Q75="","",'1 - 4 Hr Raw Data'!Q75)</f>
        <v/>
      </c>
      <c r="B79" s="180"/>
      <c r="C79" s="182" t="str">
        <f>IF(A79="","",'1 - 4 Hr Raw Data'!R75)</f>
        <v/>
      </c>
      <c r="D79" s="112">
        <f>IF(AND('1 - 4 Hr Raw Data'!S75="",'2 - 24 Hr Raw Data'!S75=""),'1 - 4 Hr Raw Data'!B75,"")</f>
        <v>0</v>
      </c>
      <c r="E79" s="113">
        <f>IF(AND('1 - 4 Hr Raw Data'!S75="",'2 - 24 Hr Raw Data'!S75=""),'1 - 4 Hr Raw Data'!J75,"")</f>
        <v>0</v>
      </c>
      <c r="F79" s="60">
        <f>IF(AND('1 - 4 Hr Raw Data'!S75="",'2 - 24 Hr Raw Data'!S75=""),'1 - 4 Hr Raw Data'!K75,"")</f>
        <v>0</v>
      </c>
      <c r="G79" s="60">
        <f>IF(AND('1 - 4 Hr Raw Data'!S75="",'2 - 24 Hr Raw Data'!S75=""),'1 - 4 Hr Raw Data'!L75,"")</f>
        <v>0</v>
      </c>
      <c r="H79" s="60">
        <f>IF(AND('1 - 4 Hr Raw Data'!S75="",'2 - 24 Hr Raw Data'!S75=""),'1 - 4 Hr Raw Data'!M75,"")</f>
        <v>0</v>
      </c>
      <c r="I79" s="64">
        <f>IF(AND('1 - 4 Hr Raw Data'!S75="",'2 - 24 Hr Raw Data'!S75=""),'1 - 4 Hr Raw Data'!N75,"")</f>
        <v>0</v>
      </c>
      <c r="J79" s="65">
        <f>IF(AND('1 - 4 Hr Raw Data'!S75="",'2 - 24 Hr Raw Data'!S75=""),'1 - 4 Hr Raw Data'!O75,"")</f>
        <v>0</v>
      </c>
      <c r="K79" s="151" t="e">
        <f>IF(AND('1 - 4 Hr Raw Data'!S75="",'2 - 24 Hr Raw Data'!S75=""),(F79/(E79))*100,"")</f>
        <v>#DIV/0!</v>
      </c>
      <c r="L79" s="61" t="e">
        <f ca="1">IF(AND('1 - 4 Hr Raw Data'!S75="",'2 - 24 Hr Raw Data'!S75=""),K79/$K$11,"")</f>
        <v>#DIV/0!</v>
      </c>
      <c r="M79" s="61" t="e">
        <f>IF(AND('1 - 4 Hr Raw Data'!S75="",'2 - 24 Hr Raw Data'!S75=""),(G79/(E79))*100,"")</f>
        <v>#DIV/0!</v>
      </c>
      <c r="N79" s="61" t="e">
        <f ca="1">IF(AND('1 - 4 Hr Raw Data'!S75="",'2 - 24 Hr Raw Data'!S75=""),M79/$M$11,"")</f>
        <v>#DIV/0!</v>
      </c>
      <c r="O79" s="61" t="e">
        <f>IF(AND('1 - 4 Hr Raw Data'!S75="",'2 - 24 Hr Raw Data'!S75=""),(H79/(E79))*100,"")</f>
        <v>#DIV/0!</v>
      </c>
      <c r="P79" s="61" t="e">
        <f ca="1">IF(AND('1 - 4 Hr Raw Data'!S75="",'2 - 24 Hr Raw Data'!S75=""),O79/$O$11,"")</f>
        <v>#DIV/0!</v>
      </c>
      <c r="Q79" s="61" t="e">
        <f ca="1">IF(AND('1 - 4 Hr Raw Data'!S75="",'2 - 24 Hr Raw Data'!S75=""),I79/$I$11,"")</f>
        <v>#DIV/0!</v>
      </c>
      <c r="R79" s="61" t="e">
        <f ca="1">IF(AND('1 - 4 Hr Raw Data'!S75="",'2 - 24 Hr Raw Data'!S75=""),J79/$J$11,"")</f>
        <v>#DIV/0!</v>
      </c>
      <c r="S79" s="62" t="e">
        <f>IF(AND('1 - 4 Hr Raw Data'!S75="",'2 - 24 Hr Raw Data'!S75=""),(E79/D79)*($S$4/1.042)*2,"")</f>
        <v>#DIV/0!</v>
      </c>
      <c r="T79" s="63" t="e">
        <f>IF(AND('1 - 4 Hr Raw Data'!S75="",'2 - 24 Hr Raw Data'!S75=""),LOG(S79/S$6,2),"")</f>
        <v>#DIV/0!</v>
      </c>
      <c r="U79" s="64" t="e">
        <f ca="1">IF(AND('1 - 4 Hr Raw Data'!S75="",'2 - 24 Hr Raw Data'!S75=""),(S79/S$11)*100,"")</f>
        <v>#DIV/0!</v>
      </c>
      <c r="V79" s="64" t="e">
        <f ca="1">IF(AND('1 - 4 Hr Raw Data'!S75="",'2 - 24 Hr Raw Data'!S75=""),(S79-S$6)/(S$11-S$6)*100,"")</f>
        <v>#DIV/0!</v>
      </c>
      <c r="W79" s="65" t="e">
        <f ca="1">IF(AND('1 - 4 Hr Raw Data'!S75="",'2 - 24 Hr Raw Data'!S75=""),(T79/T$11)*100,"")</f>
        <v>#DIV/0!</v>
      </c>
      <c r="X79" s="195" t="str">
        <f>IF(AND('1 - 4 Hr Raw Data'!S75&lt;&gt;"",'2 - 24 Hr Raw Data'!S75=""),"4 Hour: "&amp;'1 - 4 Hr Raw Data'!S75,IF(AND('1 - 4 Hr Raw Data'!S75="",'2 - 24 Hr Raw Data'!S75&lt;&gt;""),"24 Hour: "&amp;'2 - 24 Hr Raw Data'!S75,IF(AND('1 - 4 Hr Raw Data'!S75="",'2 - 24 Hr Raw Data'!S75=""),"","4 Hour: "&amp;'1 - 4 Hr Raw Data'!S75&amp;"; 24 Hour: "&amp;'2 - 24 Hr Raw Data'!S75)))</f>
        <v/>
      </c>
      <c r="Y79" s="66" t="b">
        <f t="shared" si="1"/>
        <v>0</v>
      </c>
    </row>
    <row r="80" spans="1:25" s="66" customFormat="1" ht="14" x14ac:dyDescent="0.15">
      <c r="A80" s="223" t="str">
        <f>IF('1 - 4 Hr Raw Data'!Q76="","",'1 - 4 Hr Raw Data'!Q76)</f>
        <v/>
      </c>
      <c r="B80" s="180"/>
      <c r="C80" s="182" t="str">
        <f>IF(A80="","",'1 - 4 Hr Raw Data'!R76)</f>
        <v/>
      </c>
      <c r="D80" s="112">
        <f>IF(AND('1 - 4 Hr Raw Data'!S76="",'2 - 24 Hr Raw Data'!S76=""),'1 - 4 Hr Raw Data'!B76,"")</f>
        <v>0</v>
      </c>
      <c r="E80" s="113">
        <f>IF(AND('1 - 4 Hr Raw Data'!S76="",'2 - 24 Hr Raw Data'!S76=""),'1 - 4 Hr Raw Data'!J76,"")</f>
        <v>0</v>
      </c>
      <c r="F80" s="60">
        <f>IF(AND('1 - 4 Hr Raw Data'!S76="",'2 - 24 Hr Raw Data'!S76=""),'1 - 4 Hr Raw Data'!K76,"")</f>
        <v>0</v>
      </c>
      <c r="G80" s="60">
        <f>IF(AND('1 - 4 Hr Raw Data'!S76="",'2 - 24 Hr Raw Data'!S76=""),'1 - 4 Hr Raw Data'!L76,"")</f>
        <v>0</v>
      </c>
      <c r="H80" s="60">
        <f>IF(AND('1 - 4 Hr Raw Data'!S76="",'2 - 24 Hr Raw Data'!S76=""),'1 - 4 Hr Raw Data'!M76,"")</f>
        <v>0</v>
      </c>
      <c r="I80" s="64">
        <f>IF(AND('1 - 4 Hr Raw Data'!S76="",'2 - 24 Hr Raw Data'!S76=""),'1 - 4 Hr Raw Data'!N76,"")</f>
        <v>0</v>
      </c>
      <c r="J80" s="65">
        <f>IF(AND('1 - 4 Hr Raw Data'!S76="",'2 - 24 Hr Raw Data'!S76=""),'1 - 4 Hr Raw Data'!O76,"")</f>
        <v>0</v>
      </c>
      <c r="K80" s="151" t="e">
        <f>IF(AND('1 - 4 Hr Raw Data'!S76="",'2 - 24 Hr Raw Data'!S76=""),(F80/(E80))*100,"")</f>
        <v>#DIV/0!</v>
      </c>
      <c r="L80" s="61" t="e">
        <f ca="1">IF(AND('1 - 4 Hr Raw Data'!S76="",'2 - 24 Hr Raw Data'!S76=""),K80/$K$11,"")</f>
        <v>#DIV/0!</v>
      </c>
      <c r="M80" s="61" t="e">
        <f>IF(AND('1 - 4 Hr Raw Data'!S76="",'2 - 24 Hr Raw Data'!S76=""),(G80/(E80))*100,"")</f>
        <v>#DIV/0!</v>
      </c>
      <c r="N80" s="61" t="e">
        <f ca="1">IF(AND('1 - 4 Hr Raw Data'!S76="",'2 - 24 Hr Raw Data'!S76=""),M80/$M$11,"")</f>
        <v>#DIV/0!</v>
      </c>
      <c r="O80" s="61" t="e">
        <f>IF(AND('1 - 4 Hr Raw Data'!S76="",'2 - 24 Hr Raw Data'!S76=""),(H80/(E80))*100,"")</f>
        <v>#DIV/0!</v>
      </c>
      <c r="P80" s="61" t="e">
        <f ca="1">IF(AND('1 - 4 Hr Raw Data'!S76="",'2 - 24 Hr Raw Data'!S76=""),O80/$O$11,"")</f>
        <v>#DIV/0!</v>
      </c>
      <c r="Q80" s="61" t="e">
        <f ca="1">IF(AND('1 - 4 Hr Raw Data'!S76="",'2 - 24 Hr Raw Data'!S76=""),I80/$I$11,"")</f>
        <v>#DIV/0!</v>
      </c>
      <c r="R80" s="61" t="e">
        <f ca="1">IF(AND('1 - 4 Hr Raw Data'!S76="",'2 - 24 Hr Raw Data'!S76=""),J80/$J$11,"")</f>
        <v>#DIV/0!</v>
      </c>
      <c r="S80" s="62" t="e">
        <f>IF(AND('1 - 4 Hr Raw Data'!S76="",'2 - 24 Hr Raw Data'!S76=""),(E80/D80)*($S$4/1.042)*2,"")</f>
        <v>#DIV/0!</v>
      </c>
      <c r="T80" s="63" t="e">
        <f>IF(AND('1 - 4 Hr Raw Data'!S76="",'2 - 24 Hr Raw Data'!S76=""),LOG(S80/S$6,2),"")</f>
        <v>#DIV/0!</v>
      </c>
      <c r="U80" s="64" t="e">
        <f ca="1">IF(AND('1 - 4 Hr Raw Data'!S76="",'2 - 24 Hr Raw Data'!S76=""),(S80/S$11)*100,"")</f>
        <v>#DIV/0!</v>
      </c>
      <c r="V80" s="64" t="e">
        <f ca="1">IF(AND('1 - 4 Hr Raw Data'!S76="",'2 - 24 Hr Raw Data'!S76=""),(S80-S$6)/(S$11-S$6)*100,"")</f>
        <v>#DIV/0!</v>
      </c>
      <c r="W80" s="65" t="e">
        <f ca="1">IF(AND('1 - 4 Hr Raw Data'!S76="",'2 - 24 Hr Raw Data'!S76=""),(T80/T$11)*100,"")</f>
        <v>#DIV/0!</v>
      </c>
      <c r="X80" s="195" t="str">
        <f>IF(AND('1 - 4 Hr Raw Data'!S76&lt;&gt;"",'2 - 24 Hr Raw Data'!S76=""),"4 Hour: "&amp;'1 - 4 Hr Raw Data'!S76,IF(AND('1 - 4 Hr Raw Data'!S76="",'2 - 24 Hr Raw Data'!S76&lt;&gt;""),"24 Hour: "&amp;'2 - 24 Hr Raw Data'!S76,IF(AND('1 - 4 Hr Raw Data'!S76="",'2 - 24 Hr Raw Data'!S76=""),"","4 Hour: "&amp;'1 - 4 Hr Raw Data'!S76&amp;"; 24 Hour: "&amp;'2 - 24 Hr Raw Data'!S76)))</f>
        <v/>
      </c>
      <c r="Y80" s="66" t="b">
        <f t="shared" si="1"/>
        <v>0</v>
      </c>
    </row>
    <row r="81" spans="1:25" s="66" customFormat="1" ht="14" x14ac:dyDescent="0.15">
      <c r="A81" s="223" t="str">
        <f>IF('1 - 4 Hr Raw Data'!Q77="","",'1 - 4 Hr Raw Data'!Q77)</f>
        <v/>
      </c>
      <c r="B81" s="180"/>
      <c r="C81" s="182" t="str">
        <f>IF(A81="","",'1 - 4 Hr Raw Data'!R77)</f>
        <v/>
      </c>
      <c r="D81" s="112">
        <f>IF(AND('1 - 4 Hr Raw Data'!S77="",'2 - 24 Hr Raw Data'!S77=""),'1 - 4 Hr Raw Data'!B77,"")</f>
        <v>0</v>
      </c>
      <c r="E81" s="113">
        <f>IF(AND('1 - 4 Hr Raw Data'!S77="",'2 - 24 Hr Raw Data'!S77=""),'1 - 4 Hr Raw Data'!J77,"")</f>
        <v>0</v>
      </c>
      <c r="F81" s="60">
        <f>IF(AND('1 - 4 Hr Raw Data'!S77="",'2 - 24 Hr Raw Data'!S77=""),'1 - 4 Hr Raw Data'!K77,"")</f>
        <v>0</v>
      </c>
      <c r="G81" s="60">
        <f>IF(AND('1 - 4 Hr Raw Data'!S77="",'2 - 24 Hr Raw Data'!S77=""),'1 - 4 Hr Raw Data'!L77,"")</f>
        <v>0</v>
      </c>
      <c r="H81" s="60">
        <f>IF(AND('1 - 4 Hr Raw Data'!S77="",'2 - 24 Hr Raw Data'!S77=""),'1 - 4 Hr Raw Data'!M77,"")</f>
        <v>0</v>
      </c>
      <c r="I81" s="64">
        <f>IF(AND('1 - 4 Hr Raw Data'!S77="",'2 - 24 Hr Raw Data'!S77=""),'1 - 4 Hr Raw Data'!N77,"")</f>
        <v>0</v>
      </c>
      <c r="J81" s="65">
        <f>IF(AND('1 - 4 Hr Raw Data'!S77="",'2 - 24 Hr Raw Data'!S77=""),'1 - 4 Hr Raw Data'!O77,"")</f>
        <v>0</v>
      </c>
      <c r="K81" s="151" t="e">
        <f>IF(AND('1 - 4 Hr Raw Data'!S77="",'2 - 24 Hr Raw Data'!S77=""),(F81/(E81))*100,"")</f>
        <v>#DIV/0!</v>
      </c>
      <c r="L81" s="61" t="e">
        <f ca="1">IF(AND('1 - 4 Hr Raw Data'!S77="",'2 - 24 Hr Raw Data'!S77=""),K81/$K$11,"")</f>
        <v>#DIV/0!</v>
      </c>
      <c r="M81" s="61" t="e">
        <f>IF(AND('1 - 4 Hr Raw Data'!S77="",'2 - 24 Hr Raw Data'!S77=""),(G81/(E81))*100,"")</f>
        <v>#DIV/0!</v>
      </c>
      <c r="N81" s="61" t="e">
        <f ca="1">IF(AND('1 - 4 Hr Raw Data'!S77="",'2 - 24 Hr Raw Data'!S77=""),M81/$M$11,"")</f>
        <v>#DIV/0!</v>
      </c>
      <c r="O81" s="61" t="e">
        <f>IF(AND('1 - 4 Hr Raw Data'!S77="",'2 - 24 Hr Raw Data'!S77=""),(H81/(E81))*100,"")</f>
        <v>#DIV/0!</v>
      </c>
      <c r="P81" s="61" t="e">
        <f ca="1">IF(AND('1 - 4 Hr Raw Data'!S77="",'2 - 24 Hr Raw Data'!S77=""),O81/$O$11,"")</f>
        <v>#DIV/0!</v>
      </c>
      <c r="Q81" s="61" t="e">
        <f ca="1">IF(AND('1 - 4 Hr Raw Data'!S77="",'2 - 24 Hr Raw Data'!S77=""),I81/$I$11,"")</f>
        <v>#DIV/0!</v>
      </c>
      <c r="R81" s="61" t="e">
        <f ca="1">IF(AND('1 - 4 Hr Raw Data'!S77="",'2 - 24 Hr Raw Data'!S77=""),J81/$J$11,"")</f>
        <v>#DIV/0!</v>
      </c>
      <c r="S81" s="62" t="e">
        <f>IF(AND('1 - 4 Hr Raw Data'!S77="",'2 - 24 Hr Raw Data'!S77=""),(E81/D81)*($S$4/1.042)*2,"")</f>
        <v>#DIV/0!</v>
      </c>
      <c r="T81" s="63" t="e">
        <f>IF(AND('1 - 4 Hr Raw Data'!S77="",'2 - 24 Hr Raw Data'!S77=""),LOG(S81/S$6,2),"")</f>
        <v>#DIV/0!</v>
      </c>
      <c r="U81" s="64" t="e">
        <f ca="1">IF(AND('1 - 4 Hr Raw Data'!S77="",'2 - 24 Hr Raw Data'!S77=""),(S81/S$11)*100,"")</f>
        <v>#DIV/0!</v>
      </c>
      <c r="V81" s="64" t="e">
        <f ca="1">IF(AND('1 - 4 Hr Raw Data'!S77="",'2 - 24 Hr Raw Data'!S77=""),(S81-S$6)/(S$11-S$6)*100,"")</f>
        <v>#DIV/0!</v>
      </c>
      <c r="W81" s="65" t="e">
        <f ca="1">IF(AND('1 - 4 Hr Raw Data'!S77="",'2 - 24 Hr Raw Data'!S77=""),(T81/T$11)*100,"")</f>
        <v>#DIV/0!</v>
      </c>
      <c r="X81" s="195" t="str">
        <f>IF(AND('1 - 4 Hr Raw Data'!S77&lt;&gt;"",'2 - 24 Hr Raw Data'!S77=""),"4 Hour: "&amp;'1 - 4 Hr Raw Data'!S77,IF(AND('1 - 4 Hr Raw Data'!S77="",'2 - 24 Hr Raw Data'!S77&lt;&gt;""),"24 Hour: "&amp;'2 - 24 Hr Raw Data'!S77,IF(AND('1 - 4 Hr Raw Data'!S77="",'2 - 24 Hr Raw Data'!S77=""),"","4 Hour: "&amp;'1 - 4 Hr Raw Data'!S77&amp;"; 24 Hour: "&amp;'2 - 24 Hr Raw Data'!S77)))</f>
        <v/>
      </c>
      <c r="Y81" s="66" t="b">
        <f t="shared" si="1"/>
        <v>0</v>
      </c>
    </row>
    <row r="82" spans="1:25" s="66" customFormat="1" ht="14" x14ac:dyDescent="0.15">
      <c r="A82" s="223" t="str">
        <f>IF('1 - 4 Hr Raw Data'!Q78="","",'1 - 4 Hr Raw Data'!Q78)</f>
        <v/>
      </c>
      <c r="B82" s="180"/>
      <c r="C82" s="182" t="str">
        <f>IF(A82="","",'1 - 4 Hr Raw Data'!R78)</f>
        <v/>
      </c>
      <c r="D82" s="112">
        <f>IF(AND('1 - 4 Hr Raw Data'!S78="",'2 - 24 Hr Raw Data'!S78=""),'1 - 4 Hr Raw Data'!B78,"")</f>
        <v>0</v>
      </c>
      <c r="E82" s="113">
        <f>IF(AND('1 - 4 Hr Raw Data'!S78="",'2 - 24 Hr Raw Data'!S78=""),'1 - 4 Hr Raw Data'!J78,"")</f>
        <v>0</v>
      </c>
      <c r="F82" s="60">
        <f>IF(AND('1 - 4 Hr Raw Data'!S78="",'2 - 24 Hr Raw Data'!S78=""),'1 - 4 Hr Raw Data'!K78,"")</f>
        <v>0</v>
      </c>
      <c r="G82" s="60">
        <f>IF(AND('1 - 4 Hr Raw Data'!S78="",'2 - 24 Hr Raw Data'!S78=""),'1 - 4 Hr Raw Data'!L78,"")</f>
        <v>0</v>
      </c>
      <c r="H82" s="60">
        <f>IF(AND('1 - 4 Hr Raw Data'!S78="",'2 - 24 Hr Raw Data'!S78=""),'1 - 4 Hr Raw Data'!M78,"")</f>
        <v>0</v>
      </c>
      <c r="I82" s="64">
        <f>IF(AND('1 - 4 Hr Raw Data'!S78="",'2 - 24 Hr Raw Data'!S78=""),'1 - 4 Hr Raw Data'!N78,"")</f>
        <v>0</v>
      </c>
      <c r="J82" s="65">
        <f>IF(AND('1 - 4 Hr Raw Data'!S78="",'2 - 24 Hr Raw Data'!S78=""),'1 - 4 Hr Raw Data'!O78,"")</f>
        <v>0</v>
      </c>
      <c r="K82" s="151" t="e">
        <f>IF(AND('1 - 4 Hr Raw Data'!S78="",'2 - 24 Hr Raw Data'!S78=""),(F82/(E82))*100,"")</f>
        <v>#DIV/0!</v>
      </c>
      <c r="L82" s="61" t="e">
        <f ca="1">IF(AND('1 - 4 Hr Raw Data'!S78="",'2 - 24 Hr Raw Data'!S78=""),K82/$K$11,"")</f>
        <v>#DIV/0!</v>
      </c>
      <c r="M82" s="61" t="e">
        <f>IF(AND('1 - 4 Hr Raw Data'!S78="",'2 - 24 Hr Raw Data'!S78=""),(G82/(E82))*100,"")</f>
        <v>#DIV/0!</v>
      </c>
      <c r="N82" s="61" t="e">
        <f ca="1">IF(AND('1 - 4 Hr Raw Data'!S78="",'2 - 24 Hr Raw Data'!S78=""),M82/$M$11,"")</f>
        <v>#DIV/0!</v>
      </c>
      <c r="O82" s="61" t="e">
        <f>IF(AND('1 - 4 Hr Raw Data'!S78="",'2 - 24 Hr Raw Data'!S78=""),(H82/(E82))*100,"")</f>
        <v>#DIV/0!</v>
      </c>
      <c r="P82" s="61" t="e">
        <f ca="1">IF(AND('1 - 4 Hr Raw Data'!S78="",'2 - 24 Hr Raw Data'!S78=""),O82/$O$11,"")</f>
        <v>#DIV/0!</v>
      </c>
      <c r="Q82" s="61" t="e">
        <f ca="1">IF(AND('1 - 4 Hr Raw Data'!S78="",'2 - 24 Hr Raw Data'!S78=""),I82/$I$11,"")</f>
        <v>#DIV/0!</v>
      </c>
      <c r="R82" s="61" t="e">
        <f ca="1">IF(AND('1 - 4 Hr Raw Data'!S78="",'2 - 24 Hr Raw Data'!S78=""),J82/$J$11,"")</f>
        <v>#DIV/0!</v>
      </c>
      <c r="S82" s="62" t="e">
        <f>IF(AND('1 - 4 Hr Raw Data'!S78="",'2 - 24 Hr Raw Data'!S78=""),(E82/D82)*($S$4/1.042)*2,"")</f>
        <v>#DIV/0!</v>
      </c>
      <c r="T82" s="63" t="e">
        <f>IF(AND('1 - 4 Hr Raw Data'!S78="",'2 - 24 Hr Raw Data'!S78=""),LOG(S82/S$6,2),"")</f>
        <v>#DIV/0!</v>
      </c>
      <c r="U82" s="64" t="e">
        <f ca="1">IF(AND('1 - 4 Hr Raw Data'!S78="",'2 - 24 Hr Raw Data'!S78=""),(S82/S$11)*100,"")</f>
        <v>#DIV/0!</v>
      </c>
      <c r="V82" s="64" t="e">
        <f ca="1">IF(AND('1 - 4 Hr Raw Data'!S78="",'2 - 24 Hr Raw Data'!S78=""),(S82-S$6)/(S$11-S$6)*100,"")</f>
        <v>#DIV/0!</v>
      </c>
      <c r="W82" s="65" t="e">
        <f ca="1">IF(AND('1 - 4 Hr Raw Data'!S78="",'2 - 24 Hr Raw Data'!S78=""),(T82/T$11)*100,"")</f>
        <v>#DIV/0!</v>
      </c>
      <c r="X82" s="195" t="str">
        <f>IF(AND('1 - 4 Hr Raw Data'!S78&lt;&gt;"",'2 - 24 Hr Raw Data'!S78=""),"4 Hour: "&amp;'1 - 4 Hr Raw Data'!S78,IF(AND('1 - 4 Hr Raw Data'!S78="",'2 - 24 Hr Raw Data'!S78&lt;&gt;""),"24 Hour: "&amp;'2 - 24 Hr Raw Data'!S78,IF(AND('1 - 4 Hr Raw Data'!S78="",'2 - 24 Hr Raw Data'!S78=""),"","4 Hour: "&amp;'1 - 4 Hr Raw Data'!S78&amp;"; 24 Hour: "&amp;'2 - 24 Hr Raw Data'!S78)))</f>
        <v/>
      </c>
      <c r="Y82" s="66" t="b">
        <f t="shared" si="1"/>
        <v>0</v>
      </c>
    </row>
    <row r="83" spans="1:25" s="66" customFormat="1" ht="14" x14ac:dyDescent="0.15">
      <c r="A83" s="223" t="str">
        <f>IF('1 - 4 Hr Raw Data'!Q79="","",'1 - 4 Hr Raw Data'!Q79)</f>
        <v/>
      </c>
      <c r="B83" s="180"/>
      <c r="C83" s="182" t="str">
        <f>IF(A83="","",'1 - 4 Hr Raw Data'!R79)</f>
        <v/>
      </c>
      <c r="D83" s="112">
        <f>IF(AND('1 - 4 Hr Raw Data'!S79="",'2 - 24 Hr Raw Data'!S79=""),'1 - 4 Hr Raw Data'!B79,"")</f>
        <v>0</v>
      </c>
      <c r="E83" s="113">
        <f>IF(AND('1 - 4 Hr Raw Data'!S79="",'2 - 24 Hr Raw Data'!S79=""),'1 - 4 Hr Raw Data'!J79,"")</f>
        <v>0</v>
      </c>
      <c r="F83" s="60">
        <f>IF(AND('1 - 4 Hr Raw Data'!S79="",'2 - 24 Hr Raw Data'!S79=""),'1 - 4 Hr Raw Data'!K79,"")</f>
        <v>0</v>
      </c>
      <c r="G83" s="60">
        <f>IF(AND('1 - 4 Hr Raw Data'!S79="",'2 - 24 Hr Raw Data'!S79=""),'1 - 4 Hr Raw Data'!L79,"")</f>
        <v>0</v>
      </c>
      <c r="H83" s="60">
        <f>IF(AND('1 - 4 Hr Raw Data'!S79="",'2 - 24 Hr Raw Data'!S79=""),'1 - 4 Hr Raw Data'!M79,"")</f>
        <v>0</v>
      </c>
      <c r="I83" s="64">
        <f>IF(AND('1 - 4 Hr Raw Data'!S79="",'2 - 24 Hr Raw Data'!S79=""),'1 - 4 Hr Raw Data'!N79,"")</f>
        <v>0</v>
      </c>
      <c r="J83" s="65">
        <f>IF(AND('1 - 4 Hr Raw Data'!S79="",'2 - 24 Hr Raw Data'!S79=""),'1 - 4 Hr Raw Data'!O79,"")</f>
        <v>0</v>
      </c>
      <c r="K83" s="151" t="e">
        <f>IF(AND('1 - 4 Hr Raw Data'!S79="",'2 - 24 Hr Raw Data'!S79=""),(F83/(E83))*100,"")</f>
        <v>#DIV/0!</v>
      </c>
      <c r="L83" s="61" t="e">
        <f ca="1">IF(AND('1 - 4 Hr Raw Data'!S79="",'2 - 24 Hr Raw Data'!S79=""),K83/$K$11,"")</f>
        <v>#DIV/0!</v>
      </c>
      <c r="M83" s="61" t="e">
        <f>IF(AND('1 - 4 Hr Raw Data'!S79="",'2 - 24 Hr Raw Data'!S79=""),(G83/(E83))*100,"")</f>
        <v>#DIV/0!</v>
      </c>
      <c r="N83" s="61" t="e">
        <f ca="1">IF(AND('1 - 4 Hr Raw Data'!S79="",'2 - 24 Hr Raw Data'!S79=""),M83/$M$11,"")</f>
        <v>#DIV/0!</v>
      </c>
      <c r="O83" s="61" t="e">
        <f>IF(AND('1 - 4 Hr Raw Data'!S79="",'2 - 24 Hr Raw Data'!S79=""),(H83/(E83))*100,"")</f>
        <v>#DIV/0!</v>
      </c>
      <c r="P83" s="61" t="e">
        <f ca="1">IF(AND('1 - 4 Hr Raw Data'!S79="",'2 - 24 Hr Raw Data'!S79=""),O83/$O$11,"")</f>
        <v>#DIV/0!</v>
      </c>
      <c r="Q83" s="61" t="e">
        <f ca="1">IF(AND('1 - 4 Hr Raw Data'!S79="",'2 - 24 Hr Raw Data'!S79=""),I83/$I$11,"")</f>
        <v>#DIV/0!</v>
      </c>
      <c r="R83" s="61" t="e">
        <f ca="1">IF(AND('1 - 4 Hr Raw Data'!S79="",'2 - 24 Hr Raw Data'!S79=""),J83/$J$11,"")</f>
        <v>#DIV/0!</v>
      </c>
      <c r="S83" s="62" t="e">
        <f>IF(AND('1 - 4 Hr Raw Data'!S79="",'2 - 24 Hr Raw Data'!S79=""),(E83/D83)*($S$4/1.042)*2,"")</f>
        <v>#DIV/0!</v>
      </c>
      <c r="T83" s="63" t="e">
        <f>IF(AND('1 - 4 Hr Raw Data'!S79="",'2 - 24 Hr Raw Data'!S79=""),LOG(S83/S$6,2),"")</f>
        <v>#DIV/0!</v>
      </c>
      <c r="U83" s="64" t="e">
        <f ca="1">IF(AND('1 - 4 Hr Raw Data'!S79="",'2 - 24 Hr Raw Data'!S79=""),(S83/S$11)*100,"")</f>
        <v>#DIV/0!</v>
      </c>
      <c r="V83" s="64" t="e">
        <f ca="1">IF(AND('1 - 4 Hr Raw Data'!S79="",'2 - 24 Hr Raw Data'!S79=""),(S83-S$6)/(S$11-S$6)*100,"")</f>
        <v>#DIV/0!</v>
      </c>
      <c r="W83" s="65" t="e">
        <f ca="1">IF(AND('1 - 4 Hr Raw Data'!S79="",'2 - 24 Hr Raw Data'!S79=""),(T83/T$11)*100,"")</f>
        <v>#DIV/0!</v>
      </c>
      <c r="X83" s="195" t="str">
        <f>IF(AND('1 - 4 Hr Raw Data'!S79&lt;&gt;"",'2 - 24 Hr Raw Data'!S79=""),"4 Hour: "&amp;'1 - 4 Hr Raw Data'!S79,IF(AND('1 - 4 Hr Raw Data'!S79="",'2 - 24 Hr Raw Data'!S79&lt;&gt;""),"24 Hour: "&amp;'2 - 24 Hr Raw Data'!S79,IF(AND('1 - 4 Hr Raw Data'!S79="",'2 - 24 Hr Raw Data'!S79=""),"","4 Hour: "&amp;'1 - 4 Hr Raw Data'!S79&amp;"; 24 Hour: "&amp;'2 - 24 Hr Raw Data'!S79)))</f>
        <v/>
      </c>
      <c r="Y83" s="66" t="b">
        <f t="shared" si="1"/>
        <v>0</v>
      </c>
    </row>
    <row r="84" spans="1:25" s="66" customFormat="1" ht="14" x14ac:dyDescent="0.15">
      <c r="A84" s="223" t="str">
        <f>IF('1 - 4 Hr Raw Data'!Q80="","",'1 - 4 Hr Raw Data'!Q80)</f>
        <v/>
      </c>
      <c r="B84" s="180"/>
      <c r="C84" s="182" t="str">
        <f>IF(A84="","",'1 - 4 Hr Raw Data'!R80)</f>
        <v/>
      </c>
      <c r="D84" s="112">
        <f>IF(AND('1 - 4 Hr Raw Data'!S80="",'2 - 24 Hr Raw Data'!S80=""),'1 - 4 Hr Raw Data'!B80,"")</f>
        <v>0</v>
      </c>
      <c r="E84" s="113">
        <f>IF(AND('1 - 4 Hr Raw Data'!S80="",'2 - 24 Hr Raw Data'!S80=""),'1 - 4 Hr Raw Data'!J80,"")</f>
        <v>0</v>
      </c>
      <c r="F84" s="60">
        <f>IF(AND('1 - 4 Hr Raw Data'!S80="",'2 - 24 Hr Raw Data'!S80=""),'1 - 4 Hr Raw Data'!K80,"")</f>
        <v>0</v>
      </c>
      <c r="G84" s="60">
        <f>IF(AND('1 - 4 Hr Raw Data'!S80="",'2 - 24 Hr Raw Data'!S80=""),'1 - 4 Hr Raw Data'!L80,"")</f>
        <v>0</v>
      </c>
      <c r="H84" s="60">
        <f>IF(AND('1 - 4 Hr Raw Data'!S80="",'2 - 24 Hr Raw Data'!S80=""),'1 - 4 Hr Raw Data'!M80,"")</f>
        <v>0</v>
      </c>
      <c r="I84" s="64">
        <f>IF(AND('1 - 4 Hr Raw Data'!S80="",'2 - 24 Hr Raw Data'!S80=""),'1 - 4 Hr Raw Data'!N80,"")</f>
        <v>0</v>
      </c>
      <c r="J84" s="65">
        <f>IF(AND('1 - 4 Hr Raw Data'!S80="",'2 - 24 Hr Raw Data'!S80=""),'1 - 4 Hr Raw Data'!O80,"")</f>
        <v>0</v>
      </c>
      <c r="K84" s="151" t="e">
        <f>IF(AND('1 - 4 Hr Raw Data'!S80="",'2 - 24 Hr Raw Data'!S80=""),(F84/(E84))*100,"")</f>
        <v>#DIV/0!</v>
      </c>
      <c r="L84" s="61" t="e">
        <f ca="1">IF(AND('1 - 4 Hr Raw Data'!S80="",'2 - 24 Hr Raw Data'!S80=""),K84/$K$11,"")</f>
        <v>#DIV/0!</v>
      </c>
      <c r="M84" s="61" t="e">
        <f>IF(AND('1 - 4 Hr Raw Data'!S80="",'2 - 24 Hr Raw Data'!S80=""),(G84/(E84))*100,"")</f>
        <v>#DIV/0!</v>
      </c>
      <c r="N84" s="61" t="e">
        <f ca="1">IF(AND('1 - 4 Hr Raw Data'!S80="",'2 - 24 Hr Raw Data'!S80=""),M84/$M$11,"")</f>
        <v>#DIV/0!</v>
      </c>
      <c r="O84" s="61" t="e">
        <f>IF(AND('1 - 4 Hr Raw Data'!S80="",'2 - 24 Hr Raw Data'!S80=""),(H84/(E84))*100,"")</f>
        <v>#DIV/0!</v>
      </c>
      <c r="P84" s="61" t="e">
        <f ca="1">IF(AND('1 - 4 Hr Raw Data'!S80="",'2 - 24 Hr Raw Data'!S80=""),O84/$O$11,"")</f>
        <v>#DIV/0!</v>
      </c>
      <c r="Q84" s="61" t="e">
        <f ca="1">IF(AND('1 - 4 Hr Raw Data'!S80="",'2 - 24 Hr Raw Data'!S80=""),I84/$I$11,"")</f>
        <v>#DIV/0!</v>
      </c>
      <c r="R84" s="61" t="e">
        <f ca="1">IF(AND('1 - 4 Hr Raw Data'!S80="",'2 - 24 Hr Raw Data'!S80=""),J84/$J$11,"")</f>
        <v>#DIV/0!</v>
      </c>
      <c r="S84" s="62" t="e">
        <f>IF(AND('1 - 4 Hr Raw Data'!S80="",'2 - 24 Hr Raw Data'!S80=""),(E84/D84)*($S$4/1.042)*2,"")</f>
        <v>#DIV/0!</v>
      </c>
      <c r="T84" s="63" t="e">
        <f>IF(AND('1 - 4 Hr Raw Data'!S80="",'2 - 24 Hr Raw Data'!S80=""),LOG(S84/S$6,2),"")</f>
        <v>#DIV/0!</v>
      </c>
      <c r="U84" s="64" t="e">
        <f ca="1">IF(AND('1 - 4 Hr Raw Data'!S80="",'2 - 24 Hr Raw Data'!S80=""),(S84/S$11)*100,"")</f>
        <v>#DIV/0!</v>
      </c>
      <c r="V84" s="64" t="e">
        <f ca="1">IF(AND('1 - 4 Hr Raw Data'!S80="",'2 - 24 Hr Raw Data'!S80=""),(S84-S$6)/(S$11-S$6)*100,"")</f>
        <v>#DIV/0!</v>
      </c>
      <c r="W84" s="65" t="e">
        <f ca="1">IF(AND('1 - 4 Hr Raw Data'!S80="",'2 - 24 Hr Raw Data'!S80=""),(T84/T$11)*100,"")</f>
        <v>#DIV/0!</v>
      </c>
      <c r="X84" s="195" t="str">
        <f>IF(AND('1 - 4 Hr Raw Data'!S80&lt;&gt;"",'2 - 24 Hr Raw Data'!S80=""),"4 Hour: "&amp;'1 - 4 Hr Raw Data'!S80,IF(AND('1 - 4 Hr Raw Data'!S80="",'2 - 24 Hr Raw Data'!S80&lt;&gt;""),"24 Hour: "&amp;'2 - 24 Hr Raw Data'!S80,IF(AND('1 - 4 Hr Raw Data'!S80="",'2 - 24 Hr Raw Data'!S80=""),"","4 Hour: "&amp;'1 - 4 Hr Raw Data'!S80&amp;"; 24 Hour: "&amp;'2 - 24 Hr Raw Data'!S80)))</f>
        <v/>
      </c>
      <c r="Y84" s="66" t="b">
        <f t="shared" si="1"/>
        <v>0</v>
      </c>
    </row>
    <row r="85" spans="1:25" s="66" customFormat="1" ht="14" x14ac:dyDescent="0.15">
      <c r="A85" s="223" t="str">
        <f>IF('1 - 4 Hr Raw Data'!Q81="","",'1 - 4 Hr Raw Data'!Q81)</f>
        <v/>
      </c>
      <c r="B85" s="180"/>
      <c r="C85" s="182" t="str">
        <f>IF(A85="","",'1 - 4 Hr Raw Data'!R81)</f>
        <v/>
      </c>
      <c r="D85" s="112">
        <f>IF(AND('1 - 4 Hr Raw Data'!S81="",'2 - 24 Hr Raw Data'!S81=""),'1 - 4 Hr Raw Data'!B81,"")</f>
        <v>0</v>
      </c>
      <c r="E85" s="113">
        <f>IF(AND('1 - 4 Hr Raw Data'!S81="",'2 - 24 Hr Raw Data'!S81=""),'1 - 4 Hr Raw Data'!J81,"")</f>
        <v>0</v>
      </c>
      <c r="F85" s="60">
        <f>IF(AND('1 - 4 Hr Raw Data'!S81="",'2 - 24 Hr Raw Data'!S81=""),'1 - 4 Hr Raw Data'!K81,"")</f>
        <v>0</v>
      </c>
      <c r="G85" s="60">
        <f>IF(AND('1 - 4 Hr Raw Data'!S81="",'2 - 24 Hr Raw Data'!S81=""),'1 - 4 Hr Raw Data'!L81,"")</f>
        <v>0</v>
      </c>
      <c r="H85" s="60">
        <f>IF(AND('1 - 4 Hr Raw Data'!S81="",'2 - 24 Hr Raw Data'!S81=""),'1 - 4 Hr Raw Data'!M81,"")</f>
        <v>0</v>
      </c>
      <c r="I85" s="64">
        <f>IF(AND('1 - 4 Hr Raw Data'!S81="",'2 - 24 Hr Raw Data'!S81=""),'1 - 4 Hr Raw Data'!N81,"")</f>
        <v>0</v>
      </c>
      <c r="J85" s="65">
        <f>IF(AND('1 - 4 Hr Raw Data'!S81="",'2 - 24 Hr Raw Data'!S81=""),'1 - 4 Hr Raw Data'!O81,"")</f>
        <v>0</v>
      </c>
      <c r="K85" s="151" t="e">
        <f>IF(AND('1 - 4 Hr Raw Data'!S81="",'2 - 24 Hr Raw Data'!S81=""),(F85/(E85))*100,"")</f>
        <v>#DIV/0!</v>
      </c>
      <c r="L85" s="61" t="e">
        <f ca="1">IF(AND('1 - 4 Hr Raw Data'!S81="",'2 - 24 Hr Raw Data'!S81=""),K85/$K$11,"")</f>
        <v>#DIV/0!</v>
      </c>
      <c r="M85" s="61" t="e">
        <f>IF(AND('1 - 4 Hr Raw Data'!S81="",'2 - 24 Hr Raw Data'!S81=""),(G85/(E85))*100,"")</f>
        <v>#DIV/0!</v>
      </c>
      <c r="N85" s="61" t="e">
        <f ca="1">IF(AND('1 - 4 Hr Raw Data'!S81="",'2 - 24 Hr Raw Data'!S81=""),M85/$M$11,"")</f>
        <v>#DIV/0!</v>
      </c>
      <c r="O85" s="61" t="e">
        <f>IF(AND('1 - 4 Hr Raw Data'!S81="",'2 - 24 Hr Raw Data'!S81=""),(H85/(E85))*100,"")</f>
        <v>#DIV/0!</v>
      </c>
      <c r="P85" s="61" t="e">
        <f ca="1">IF(AND('1 - 4 Hr Raw Data'!S81="",'2 - 24 Hr Raw Data'!S81=""),O85/$O$11,"")</f>
        <v>#DIV/0!</v>
      </c>
      <c r="Q85" s="61" t="e">
        <f ca="1">IF(AND('1 - 4 Hr Raw Data'!S81="",'2 - 24 Hr Raw Data'!S81=""),I85/$I$11,"")</f>
        <v>#DIV/0!</v>
      </c>
      <c r="R85" s="61" t="e">
        <f ca="1">IF(AND('1 - 4 Hr Raw Data'!S81="",'2 - 24 Hr Raw Data'!S81=""),J85/$J$11,"")</f>
        <v>#DIV/0!</v>
      </c>
      <c r="S85" s="62" t="e">
        <f>IF(AND('1 - 4 Hr Raw Data'!S81="",'2 - 24 Hr Raw Data'!S81=""),(E85/D85)*($S$4/1.042)*2,"")</f>
        <v>#DIV/0!</v>
      </c>
      <c r="T85" s="63" t="e">
        <f>IF(AND('1 - 4 Hr Raw Data'!S81="",'2 - 24 Hr Raw Data'!S81=""),LOG(S85/S$6,2),"")</f>
        <v>#DIV/0!</v>
      </c>
      <c r="U85" s="64" t="e">
        <f ca="1">IF(AND('1 - 4 Hr Raw Data'!S81="",'2 - 24 Hr Raw Data'!S81=""),(S85/S$11)*100,"")</f>
        <v>#DIV/0!</v>
      </c>
      <c r="V85" s="64" t="e">
        <f ca="1">IF(AND('1 - 4 Hr Raw Data'!S81="",'2 - 24 Hr Raw Data'!S81=""),(S85-S$6)/(S$11-S$6)*100,"")</f>
        <v>#DIV/0!</v>
      </c>
      <c r="W85" s="65" t="e">
        <f ca="1">IF(AND('1 - 4 Hr Raw Data'!S81="",'2 - 24 Hr Raw Data'!S81=""),(T85/T$11)*100,"")</f>
        <v>#DIV/0!</v>
      </c>
      <c r="X85" s="195" t="str">
        <f>IF(AND('1 - 4 Hr Raw Data'!S81&lt;&gt;"",'2 - 24 Hr Raw Data'!S81=""),"4 Hour: "&amp;'1 - 4 Hr Raw Data'!S81,IF(AND('1 - 4 Hr Raw Data'!S81="",'2 - 24 Hr Raw Data'!S81&lt;&gt;""),"24 Hour: "&amp;'2 - 24 Hr Raw Data'!S81,IF(AND('1 - 4 Hr Raw Data'!S81="",'2 - 24 Hr Raw Data'!S81=""),"","4 Hour: "&amp;'1 - 4 Hr Raw Data'!S81&amp;"; 24 Hour: "&amp;'2 - 24 Hr Raw Data'!S81)))</f>
        <v/>
      </c>
      <c r="Y85" s="66" t="b">
        <f t="shared" si="1"/>
        <v>0</v>
      </c>
    </row>
    <row r="86" spans="1:25" s="66" customFormat="1" ht="14" x14ac:dyDescent="0.15">
      <c r="A86" s="223" t="str">
        <f>IF('1 - 4 Hr Raw Data'!Q82="","",'1 - 4 Hr Raw Data'!Q82)</f>
        <v/>
      </c>
      <c r="B86" s="180"/>
      <c r="C86" s="182" t="str">
        <f>IF(A86="","",'1 - 4 Hr Raw Data'!R82)</f>
        <v/>
      </c>
      <c r="D86" s="112">
        <f>IF(AND('1 - 4 Hr Raw Data'!S82="",'2 - 24 Hr Raw Data'!S82=""),'1 - 4 Hr Raw Data'!B82,"")</f>
        <v>0</v>
      </c>
      <c r="E86" s="113">
        <f>IF(AND('1 - 4 Hr Raw Data'!S82="",'2 - 24 Hr Raw Data'!S82=""),'1 - 4 Hr Raw Data'!J82,"")</f>
        <v>0</v>
      </c>
      <c r="F86" s="60">
        <f>IF(AND('1 - 4 Hr Raw Data'!S82="",'2 - 24 Hr Raw Data'!S82=""),'1 - 4 Hr Raw Data'!K82,"")</f>
        <v>0</v>
      </c>
      <c r="G86" s="60">
        <f>IF(AND('1 - 4 Hr Raw Data'!S82="",'2 - 24 Hr Raw Data'!S82=""),'1 - 4 Hr Raw Data'!L82,"")</f>
        <v>0</v>
      </c>
      <c r="H86" s="60">
        <f>IF(AND('1 - 4 Hr Raw Data'!S82="",'2 - 24 Hr Raw Data'!S82=""),'1 - 4 Hr Raw Data'!M82,"")</f>
        <v>0</v>
      </c>
      <c r="I86" s="64">
        <f>IF(AND('1 - 4 Hr Raw Data'!S82="",'2 - 24 Hr Raw Data'!S82=""),'1 - 4 Hr Raw Data'!N82,"")</f>
        <v>0</v>
      </c>
      <c r="J86" s="65">
        <f>IF(AND('1 - 4 Hr Raw Data'!S82="",'2 - 24 Hr Raw Data'!S82=""),'1 - 4 Hr Raw Data'!O82,"")</f>
        <v>0</v>
      </c>
      <c r="K86" s="151" t="e">
        <f>IF(AND('1 - 4 Hr Raw Data'!S82="",'2 - 24 Hr Raw Data'!S82=""),(F86/(E86))*100,"")</f>
        <v>#DIV/0!</v>
      </c>
      <c r="L86" s="61" t="e">
        <f ca="1">IF(AND('1 - 4 Hr Raw Data'!S82="",'2 - 24 Hr Raw Data'!S82=""),K86/$K$11,"")</f>
        <v>#DIV/0!</v>
      </c>
      <c r="M86" s="61" t="e">
        <f>IF(AND('1 - 4 Hr Raw Data'!S82="",'2 - 24 Hr Raw Data'!S82=""),(G86/(E86))*100,"")</f>
        <v>#DIV/0!</v>
      </c>
      <c r="N86" s="61" t="e">
        <f ca="1">IF(AND('1 - 4 Hr Raw Data'!S82="",'2 - 24 Hr Raw Data'!S82=""),M86/$M$11,"")</f>
        <v>#DIV/0!</v>
      </c>
      <c r="O86" s="61" t="e">
        <f>IF(AND('1 - 4 Hr Raw Data'!S82="",'2 - 24 Hr Raw Data'!S82=""),(H86/(E86))*100,"")</f>
        <v>#DIV/0!</v>
      </c>
      <c r="P86" s="61" t="e">
        <f ca="1">IF(AND('1 - 4 Hr Raw Data'!S82="",'2 - 24 Hr Raw Data'!S82=""),O86/$O$11,"")</f>
        <v>#DIV/0!</v>
      </c>
      <c r="Q86" s="61" t="e">
        <f ca="1">IF(AND('1 - 4 Hr Raw Data'!S82="",'2 - 24 Hr Raw Data'!S82=""),I86/$I$11,"")</f>
        <v>#DIV/0!</v>
      </c>
      <c r="R86" s="61" t="e">
        <f ca="1">IF(AND('1 - 4 Hr Raw Data'!S82="",'2 - 24 Hr Raw Data'!S82=""),J86/$J$11,"")</f>
        <v>#DIV/0!</v>
      </c>
      <c r="S86" s="62" t="e">
        <f>IF(AND('1 - 4 Hr Raw Data'!S82="",'2 - 24 Hr Raw Data'!S82=""),(E86/D86)*($S$4/1.042)*2,"")</f>
        <v>#DIV/0!</v>
      </c>
      <c r="T86" s="63" t="e">
        <f>IF(AND('1 - 4 Hr Raw Data'!S82="",'2 - 24 Hr Raw Data'!S82=""),LOG(S86/S$6,2),"")</f>
        <v>#DIV/0!</v>
      </c>
      <c r="U86" s="64" t="e">
        <f ca="1">IF(AND('1 - 4 Hr Raw Data'!S82="",'2 - 24 Hr Raw Data'!S82=""),(S86/S$11)*100,"")</f>
        <v>#DIV/0!</v>
      </c>
      <c r="V86" s="64" t="e">
        <f ca="1">IF(AND('1 - 4 Hr Raw Data'!S82="",'2 - 24 Hr Raw Data'!S82=""),(S86-S$6)/(S$11-S$6)*100,"")</f>
        <v>#DIV/0!</v>
      </c>
      <c r="W86" s="65" t="e">
        <f ca="1">IF(AND('1 - 4 Hr Raw Data'!S82="",'2 - 24 Hr Raw Data'!S82=""),(T86/T$11)*100,"")</f>
        <v>#DIV/0!</v>
      </c>
      <c r="X86" s="195" t="str">
        <f>IF(AND('1 - 4 Hr Raw Data'!S82&lt;&gt;"",'2 - 24 Hr Raw Data'!S82=""),"4 Hour: "&amp;'1 - 4 Hr Raw Data'!S82,IF(AND('1 - 4 Hr Raw Data'!S82="",'2 - 24 Hr Raw Data'!S82&lt;&gt;""),"24 Hour: "&amp;'2 - 24 Hr Raw Data'!S82,IF(AND('1 - 4 Hr Raw Data'!S82="",'2 - 24 Hr Raw Data'!S82=""),"","4 Hour: "&amp;'1 - 4 Hr Raw Data'!S82&amp;"; 24 Hour: "&amp;'2 - 24 Hr Raw Data'!S82)))</f>
        <v/>
      </c>
      <c r="Y86" s="66" t="b">
        <f t="shared" si="1"/>
        <v>0</v>
      </c>
    </row>
    <row r="87" spans="1:25" s="66" customFormat="1" ht="14" x14ac:dyDescent="0.15">
      <c r="A87" s="223" t="str">
        <f>IF('1 - 4 Hr Raw Data'!Q83="","",'1 - 4 Hr Raw Data'!Q83)</f>
        <v/>
      </c>
      <c r="B87" s="180"/>
      <c r="C87" s="182" t="str">
        <f>IF(A87="","",'1 - 4 Hr Raw Data'!R83)</f>
        <v/>
      </c>
      <c r="D87" s="112">
        <f>IF(AND('1 - 4 Hr Raw Data'!S83="",'2 - 24 Hr Raw Data'!S83=""),'1 - 4 Hr Raw Data'!B83,"")</f>
        <v>0</v>
      </c>
      <c r="E87" s="113">
        <f>IF(AND('1 - 4 Hr Raw Data'!S83="",'2 - 24 Hr Raw Data'!S83=""),'1 - 4 Hr Raw Data'!J83,"")</f>
        <v>0</v>
      </c>
      <c r="F87" s="60">
        <f>IF(AND('1 - 4 Hr Raw Data'!S83="",'2 - 24 Hr Raw Data'!S83=""),'1 - 4 Hr Raw Data'!K83,"")</f>
        <v>0</v>
      </c>
      <c r="G87" s="60">
        <f>IF(AND('1 - 4 Hr Raw Data'!S83="",'2 - 24 Hr Raw Data'!S83=""),'1 - 4 Hr Raw Data'!L83,"")</f>
        <v>0</v>
      </c>
      <c r="H87" s="60">
        <f>IF(AND('1 - 4 Hr Raw Data'!S83="",'2 - 24 Hr Raw Data'!S83=""),'1 - 4 Hr Raw Data'!M83,"")</f>
        <v>0</v>
      </c>
      <c r="I87" s="64">
        <f>IF(AND('1 - 4 Hr Raw Data'!S83="",'2 - 24 Hr Raw Data'!S83=""),'1 - 4 Hr Raw Data'!N83,"")</f>
        <v>0</v>
      </c>
      <c r="J87" s="65">
        <f>IF(AND('1 - 4 Hr Raw Data'!S83="",'2 - 24 Hr Raw Data'!S83=""),'1 - 4 Hr Raw Data'!O83,"")</f>
        <v>0</v>
      </c>
      <c r="K87" s="151" t="e">
        <f>IF(AND('1 - 4 Hr Raw Data'!S83="",'2 - 24 Hr Raw Data'!S83=""),(F87/(E87))*100,"")</f>
        <v>#DIV/0!</v>
      </c>
      <c r="L87" s="61" t="e">
        <f ca="1">IF(AND('1 - 4 Hr Raw Data'!S83="",'2 - 24 Hr Raw Data'!S83=""),K87/$K$11,"")</f>
        <v>#DIV/0!</v>
      </c>
      <c r="M87" s="61" t="e">
        <f>IF(AND('1 - 4 Hr Raw Data'!S83="",'2 - 24 Hr Raw Data'!S83=""),(G87/(E87))*100,"")</f>
        <v>#DIV/0!</v>
      </c>
      <c r="N87" s="61" t="e">
        <f ca="1">IF(AND('1 - 4 Hr Raw Data'!S83="",'2 - 24 Hr Raw Data'!S83=""),M87/$M$11,"")</f>
        <v>#DIV/0!</v>
      </c>
      <c r="O87" s="61" t="e">
        <f>IF(AND('1 - 4 Hr Raw Data'!S83="",'2 - 24 Hr Raw Data'!S83=""),(H87/(E87))*100,"")</f>
        <v>#DIV/0!</v>
      </c>
      <c r="P87" s="61" t="e">
        <f ca="1">IF(AND('1 - 4 Hr Raw Data'!S83="",'2 - 24 Hr Raw Data'!S83=""),O87/$O$11,"")</f>
        <v>#DIV/0!</v>
      </c>
      <c r="Q87" s="61" t="e">
        <f ca="1">IF(AND('1 - 4 Hr Raw Data'!S83="",'2 - 24 Hr Raw Data'!S83=""),I87/$I$11,"")</f>
        <v>#DIV/0!</v>
      </c>
      <c r="R87" s="61" t="e">
        <f ca="1">IF(AND('1 - 4 Hr Raw Data'!S83="",'2 - 24 Hr Raw Data'!S83=""),J87/$J$11,"")</f>
        <v>#DIV/0!</v>
      </c>
      <c r="S87" s="62" t="e">
        <f>IF(AND('1 - 4 Hr Raw Data'!S83="",'2 - 24 Hr Raw Data'!S83=""),(E87/D87)*($S$4/1.042)*2,"")</f>
        <v>#DIV/0!</v>
      </c>
      <c r="T87" s="63" t="e">
        <f>IF(AND('1 - 4 Hr Raw Data'!S83="",'2 - 24 Hr Raw Data'!S83=""),LOG(S87/S$6,2),"")</f>
        <v>#DIV/0!</v>
      </c>
      <c r="U87" s="64" t="e">
        <f ca="1">IF(AND('1 - 4 Hr Raw Data'!S83="",'2 - 24 Hr Raw Data'!S83=""),(S87/S$11)*100,"")</f>
        <v>#DIV/0!</v>
      </c>
      <c r="V87" s="64" t="e">
        <f ca="1">IF(AND('1 - 4 Hr Raw Data'!S83="",'2 - 24 Hr Raw Data'!S83=""),(S87-S$6)/(S$11-S$6)*100,"")</f>
        <v>#DIV/0!</v>
      </c>
      <c r="W87" s="65" t="e">
        <f ca="1">IF(AND('1 - 4 Hr Raw Data'!S83="",'2 - 24 Hr Raw Data'!S83=""),(T87/T$11)*100,"")</f>
        <v>#DIV/0!</v>
      </c>
      <c r="X87" s="195" t="str">
        <f>IF(AND('1 - 4 Hr Raw Data'!S83&lt;&gt;"",'2 - 24 Hr Raw Data'!S83=""),"4 Hour: "&amp;'1 - 4 Hr Raw Data'!S83,IF(AND('1 - 4 Hr Raw Data'!S83="",'2 - 24 Hr Raw Data'!S83&lt;&gt;""),"24 Hour: "&amp;'2 - 24 Hr Raw Data'!S83,IF(AND('1 - 4 Hr Raw Data'!S83="",'2 - 24 Hr Raw Data'!S83=""),"","4 Hour: "&amp;'1 - 4 Hr Raw Data'!S83&amp;"; 24 Hour: "&amp;'2 - 24 Hr Raw Data'!S83)))</f>
        <v/>
      </c>
      <c r="Y87" s="66" t="b">
        <f t="shared" si="1"/>
        <v>0</v>
      </c>
    </row>
    <row r="88" spans="1:25" s="66" customFormat="1" ht="14" x14ac:dyDescent="0.15">
      <c r="A88" s="223" t="str">
        <f>IF('1 - 4 Hr Raw Data'!Q84="","",'1 - 4 Hr Raw Data'!Q84)</f>
        <v/>
      </c>
      <c r="B88" s="180"/>
      <c r="C88" s="182" t="str">
        <f>IF(A88="","",'1 - 4 Hr Raw Data'!R84)</f>
        <v/>
      </c>
      <c r="D88" s="112">
        <f>IF(AND('1 - 4 Hr Raw Data'!S84="",'2 - 24 Hr Raw Data'!S84=""),'1 - 4 Hr Raw Data'!B84,"")</f>
        <v>0</v>
      </c>
      <c r="E88" s="113">
        <f>IF(AND('1 - 4 Hr Raw Data'!S84="",'2 - 24 Hr Raw Data'!S84=""),'1 - 4 Hr Raw Data'!J84,"")</f>
        <v>0</v>
      </c>
      <c r="F88" s="60">
        <f>IF(AND('1 - 4 Hr Raw Data'!S84="",'2 - 24 Hr Raw Data'!S84=""),'1 - 4 Hr Raw Data'!K84,"")</f>
        <v>0</v>
      </c>
      <c r="G88" s="60">
        <f>IF(AND('1 - 4 Hr Raw Data'!S84="",'2 - 24 Hr Raw Data'!S84=""),'1 - 4 Hr Raw Data'!L84,"")</f>
        <v>0</v>
      </c>
      <c r="H88" s="60">
        <f>IF(AND('1 - 4 Hr Raw Data'!S84="",'2 - 24 Hr Raw Data'!S84=""),'1 - 4 Hr Raw Data'!M84,"")</f>
        <v>0</v>
      </c>
      <c r="I88" s="64">
        <f>IF(AND('1 - 4 Hr Raw Data'!S84="",'2 - 24 Hr Raw Data'!S84=""),'1 - 4 Hr Raw Data'!N84,"")</f>
        <v>0</v>
      </c>
      <c r="J88" s="65">
        <f>IF(AND('1 - 4 Hr Raw Data'!S84="",'2 - 24 Hr Raw Data'!S84=""),'1 - 4 Hr Raw Data'!O84,"")</f>
        <v>0</v>
      </c>
      <c r="K88" s="151" t="e">
        <f>IF(AND('1 - 4 Hr Raw Data'!S84="",'2 - 24 Hr Raw Data'!S84=""),(F88/(E88))*100,"")</f>
        <v>#DIV/0!</v>
      </c>
      <c r="L88" s="61" t="e">
        <f ca="1">IF(AND('1 - 4 Hr Raw Data'!S84="",'2 - 24 Hr Raw Data'!S84=""),K88/$K$11,"")</f>
        <v>#DIV/0!</v>
      </c>
      <c r="M88" s="61" t="e">
        <f>IF(AND('1 - 4 Hr Raw Data'!S84="",'2 - 24 Hr Raw Data'!S84=""),(G88/(E88))*100,"")</f>
        <v>#DIV/0!</v>
      </c>
      <c r="N88" s="61" t="e">
        <f ca="1">IF(AND('1 - 4 Hr Raw Data'!S84="",'2 - 24 Hr Raw Data'!S84=""),M88/$M$11,"")</f>
        <v>#DIV/0!</v>
      </c>
      <c r="O88" s="61" t="e">
        <f>IF(AND('1 - 4 Hr Raw Data'!S84="",'2 - 24 Hr Raw Data'!S84=""),(H88/(E88))*100,"")</f>
        <v>#DIV/0!</v>
      </c>
      <c r="P88" s="61" t="e">
        <f ca="1">IF(AND('1 - 4 Hr Raw Data'!S84="",'2 - 24 Hr Raw Data'!S84=""),O88/$O$11,"")</f>
        <v>#DIV/0!</v>
      </c>
      <c r="Q88" s="61" t="e">
        <f ca="1">IF(AND('1 - 4 Hr Raw Data'!S84="",'2 - 24 Hr Raw Data'!S84=""),I88/$I$11,"")</f>
        <v>#DIV/0!</v>
      </c>
      <c r="R88" s="61" t="e">
        <f ca="1">IF(AND('1 - 4 Hr Raw Data'!S84="",'2 - 24 Hr Raw Data'!S84=""),J88/$J$11,"")</f>
        <v>#DIV/0!</v>
      </c>
      <c r="S88" s="62" t="e">
        <f>IF(AND('1 - 4 Hr Raw Data'!S84="",'2 - 24 Hr Raw Data'!S84=""),(E88/D88)*($S$4/1.042)*2,"")</f>
        <v>#DIV/0!</v>
      </c>
      <c r="T88" s="63" t="e">
        <f>IF(AND('1 - 4 Hr Raw Data'!S84="",'2 - 24 Hr Raw Data'!S84=""),LOG(S88/S$6,2),"")</f>
        <v>#DIV/0!</v>
      </c>
      <c r="U88" s="64" t="e">
        <f ca="1">IF(AND('1 - 4 Hr Raw Data'!S84="",'2 - 24 Hr Raw Data'!S84=""),(S88/S$11)*100,"")</f>
        <v>#DIV/0!</v>
      </c>
      <c r="V88" s="64" t="e">
        <f ca="1">IF(AND('1 - 4 Hr Raw Data'!S84="",'2 - 24 Hr Raw Data'!S84=""),(S88-S$6)/(S$11-S$6)*100,"")</f>
        <v>#DIV/0!</v>
      </c>
      <c r="W88" s="65" t="e">
        <f ca="1">IF(AND('1 - 4 Hr Raw Data'!S84="",'2 - 24 Hr Raw Data'!S84=""),(T88/T$11)*100,"")</f>
        <v>#DIV/0!</v>
      </c>
      <c r="X88" s="195" t="str">
        <f>IF(AND('1 - 4 Hr Raw Data'!S84&lt;&gt;"",'2 - 24 Hr Raw Data'!S84=""),"4 Hour: "&amp;'1 - 4 Hr Raw Data'!S84,IF(AND('1 - 4 Hr Raw Data'!S84="",'2 - 24 Hr Raw Data'!S84&lt;&gt;""),"24 Hour: "&amp;'2 - 24 Hr Raw Data'!S84,IF(AND('1 - 4 Hr Raw Data'!S84="",'2 - 24 Hr Raw Data'!S84=""),"","4 Hour: "&amp;'1 - 4 Hr Raw Data'!S84&amp;"; 24 Hour: "&amp;'2 - 24 Hr Raw Data'!S84)))</f>
        <v/>
      </c>
      <c r="Y88" s="66" t="b">
        <f t="shared" si="1"/>
        <v>0</v>
      </c>
    </row>
    <row r="89" spans="1:25" s="66" customFormat="1" ht="14" x14ac:dyDescent="0.15">
      <c r="A89" s="223" t="str">
        <f>IF('1 - 4 Hr Raw Data'!Q85="","",'1 - 4 Hr Raw Data'!Q85)</f>
        <v/>
      </c>
      <c r="B89" s="180"/>
      <c r="C89" s="182" t="str">
        <f>IF(A89="","",'1 - 4 Hr Raw Data'!R85)</f>
        <v/>
      </c>
      <c r="D89" s="112">
        <f>IF(AND('1 - 4 Hr Raw Data'!S85="",'2 - 24 Hr Raw Data'!S85=""),'1 - 4 Hr Raw Data'!B85,"")</f>
        <v>0</v>
      </c>
      <c r="E89" s="113">
        <f>IF(AND('1 - 4 Hr Raw Data'!S85="",'2 - 24 Hr Raw Data'!S85=""),'1 - 4 Hr Raw Data'!J85,"")</f>
        <v>0</v>
      </c>
      <c r="F89" s="60">
        <f>IF(AND('1 - 4 Hr Raw Data'!S85="",'2 - 24 Hr Raw Data'!S85=""),'1 - 4 Hr Raw Data'!K85,"")</f>
        <v>0</v>
      </c>
      <c r="G89" s="60">
        <f>IF(AND('1 - 4 Hr Raw Data'!S85="",'2 - 24 Hr Raw Data'!S85=""),'1 - 4 Hr Raw Data'!L85,"")</f>
        <v>0</v>
      </c>
      <c r="H89" s="60">
        <f>IF(AND('1 - 4 Hr Raw Data'!S85="",'2 - 24 Hr Raw Data'!S85=""),'1 - 4 Hr Raw Data'!M85,"")</f>
        <v>0</v>
      </c>
      <c r="I89" s="64">
        <f>IF(AND('1 - 4 Hr Raw Data'!S85="",'2 - 24 Hr Raw Data'!S85=""),'1 - 4 Hr Raw Data'!N85,"")</f>
        <v>0</v>
      </c>
      <c r="J89" s="65">
        <f>IF(AND('1 - 4 Hr Raw Data'!S85="",'2 - 24 Hr Raw Data'!S85=""),'1 - 4 Hr Raw Data'!O85,"")</f>
        <v>0</v>
      </c>
      <c r="K89" s="151" t="e">
        <f>IF(AND('1 - 4 Hr Raw Data'!S85="",'2 - 24 Hr Raw Data'!S85=""),(F89/(E89))*100,"")</f>
        <v>#DIV/0!</v>
      </c>
      <c r="L89" s="61" t="e">
        <f ca="1">IF(AND('1 - 4 Hr Raw Data'!S85="",'2 - 24 Hr Raw Data'!S85=""),K89/$K$11,"")</f>
        <v>#DIV/0!</v>
      </c>
      <c r="M89" s="61" t="e">
        <f>IF(AND('1 - 4 Hr Raw Data'!S85="",'2 - 24 Hr Raw Data'!S85=""),(G89/(E89))*100,"")</f>
        <v>#DIV/0!</v>
      </c>
      <c r="N89" s="61" t="e">
        <f ca="1">IF(AND('1 - 4 Hr Raw Data'!S85="",'2 - 24 Hr Raw Data'!S85=""),M89/$M$11,"")</f>
        <v>#DIV/0!</v>
      </c>
      <c r="O89" s="61" t="e">
        <f>IF(AND('1 - 4 Hr Raw Data'!S85="",'2 - 24 Hr Raw Data'!S85=""),(H89/(E89))*100,"")</f>
        <v>#DIV/0!</v>
      </c>
      <c r="P89" s="61" t="e">
        <f ca="1">IF(AND('1 - 4 Hr Raw Data'!S85="",'2 - 24 Hr Raw Data'!S85=""),O89/$O$11,"")</f>
        <v>#DIV/0!</v>
      </c>
      <c r="Q89" s="61" t="e">
        <f ca="1">IF(AND('1 - 4 Hr Raw Data'!S85="",'2 - 24 Hr Raw Data'!S85=""),I89/$I$11,"")</f>
        <v>#DIV/0!</v>
      </c>
      <c r="R89" s="61" t="e">
        <f ca="1">IF(AND('1 - 4 Hr Raw Data'!S85="",'2 - 24 Hr Raw Data'!S85=""),J89/$J$11,"")</f>
        <v>#DIV/0!</v>
      </c>
      <c r="S89" s="62" t="e">
        <f>IF(AND('1 - 4 Hr Raw Data'!S85="",'2 - 24 Hr Raw Data'!S85=""),(E89/D89)*($S$4/1.042)*2,"")</f>
        <v>#DIV/0!</v>
      </c>
      <c r="T89" s="63" t="e">
        <f>IF(AND('1 - 4 Hr Raw Data'!S85="",'2 - 24 Hr Raw Data'!S85=""),LOG(S89/S$6,2),"")</f>
        <v>#DIV/0!</v>
      </c>
      <c r="U89" s="64" t="e">
        <f ca="1">IF(AND('1 - 4 Hr Raw Data'!S85="",'2 - 24 Hr Raw Data'!S85=""),(S89/S$11)*100,"")</f>
        <v>#DIV/0!</v>
      </c>
      <c r="V89" s="64" t="e">
        <f ca="1">IF(AND('1 - 4 Hr Raw Data'!S85="",'2 - 24 Hr Raw Data'!S85=""),(S89-S$6)/(S$11-S$6)*100,"")</f>
        <v>#DIV/0!</v>
      </c>
      <c r="W89" s="65" t="e">
        <f ca="1">IF(AND('1 - 4 Hr Raw Data'!S85="",'2 - 24 Hr Raw Data'!S85=""),(T89/T$11)*100,"")</f>
        <v>#DIV/0!</v>
      </c>
      <c r="X89" s="195" t="str">
        <f>IF(AND('1 - 4 Hr Raw Data'!S85&lt;&gt;"",'2 - 24 Hr Raw Data'!S85=""),"4 Hour: "&amp;'1 - 4 Hr Raw Data'!S85,IF(AND('1 - 4 Hr Raw Data'!S85="",'2 - 24 Hr Raw Data'!S85&lt;&gt;""),"24 Hour: "&amp;'2 - 24 Hr Raw Data'!S85,IF(AND('1 - 4 Hr Raw Data'!S85="",'2 - 24 Hr Raw Data'!S85=""),"","4 Hour: "&amp;'1 - 4 Hr Raw Data'!S85&amp;"; 24 Hour: "&amp;'2 - 24 Hr Raw Data'!S85)))</f>
        <v/>
      </c>
      <c r="Y89" s="66" t="b">
        <f t="shared" si="1"/>
        <v>0</v>
      </c>
    </row>
    <row r="90" spans="1:25" s="66" customFormat="1" ht="14" x14ac:dyDescent="0.15">
      <c r="A90" s="223" t="str">
        <f>IF('1 - 4 Hr Raw Data'!Q86="","",'1 - 4 Hr Raw Data'!Q86)</f>
        <v/>
      </c>
      <c r="B90" s="180"/>
      <c r="C90" s="182" t="str">
        <f>IF(A90="","",'1 - 4 Hr Raw Data'!R86)</f>
        <v/>
      </c>
      <c r="D90" s="112">
        <f>IF(AND('1 - 4 Hr Raw Data'!S86="",'2 - 24 Hr Raw Data'!S86=""),'1 - 4 Hr Raw Data'!B86,"")</f>
        <v>0</v>
      </c>
      <c r="E90" s="113">
        <f>IF(AND('1 - 4 Hr Raw Data'!S86="",'2 - 24 Hr Raw Data'!S86=""),'1 - 4 Hr Raw Data'!J86,"")</f>
        <v>0</v>
      </c>
      <c r="F90" s="60">
        <f>IF(AND('1 - 4 Hr Raw Data'!S86="",'2 - 24 Hr Raw Data'!S86=""),'1 - 4 Hr Raw Data'!K86,"")</f>
        <v>0</v>
      </c>
      <c r="G90" s="60">
        <f>IF(AND('1 - 4 Hr Raw Data'!S86="",'2 - 24 Hr Raw Data'!S86=""),'1 - 4 Hr Raw Data'!L86,"")</f>
        <v>0</v>
      </c>
      <c r="H90" s="60">
        <f>IF(AND('1 - 4 Hr Raw Data'!S86="",'2 - 24 Hr Raw Data'!S86=""),'1 - 4 Hr Raw Data'!M86,"")</f>
        <v>0</v>
      </c>
      <c r="I90" s="64">
        <f>IF(AND('1 - 4 Hr Raw Data'!S86="",'2 - 24 Hr Raw Data'!S86=""),'1 - 4 Hr Raw Data'!N86,"")</f>
        <v>0</v>
      </c>
      <c r="J90" s="65">
        <f>IF(AND('1 - 4 Hr Raw Data'!S86="",'2 - 24 Hr Raw Data'!S86=""),'1 - 4 Hr Raw Data'!O86,"")</f>
        <v>0</v>
      </c>
      <c r="K90" s="151" t="e">
        <f>IF(AND('1 - 4 Hr Raw Data'!S86="",'2 - 24 Hr Raw Data'!S86=""),(F90/(E90))*100,"")</f>
        <v>#DIV/0!</v>
      </c>
      <c r="L90" s="61" t="e">
        <f ca="1">IF(AND('1 - 4 Hr Raw Data'!S86="",'2 - 24 Hr Raw Data'!S86=""),K90/$K$11,"")</f>
        <v>#DIV/0!</v>
      </c>
      <c r="M90" s="61" t="e">
        <f>IF(AND('1 - 4 Hr Raw Data'!S86="",'2 - 24 Hr Raw Data'!S86=""),(G90/(E90))*100,"")</f>
        <v>#DIV/0!</v>
      </c>
      <c r="N90" s="61" t="e">
        <f ca="1">IF(AND('1 - 4 Hr Raw Data'!S86="",'2 - 24 Hr Raw Data'!S86=""),M90/$M$11,"")</f>
        <v>#DIV/0!</v>
      </c>
      <c r="O90" s="61" t="e">
        <f>IF(AND('1 - 4 Hr Raw Data'!S86="",'2 - 24 Hr Raw Data'!S86=""),(H90/(E90))*100,"")</f>
        <v>#DIV/0!</v>
      </c>
      <c r="P90" s="61" t="e">
        <f ca="1">IF(AND('1 - 4 Hr Raw Data'!S86="",'2 - 24 Hr Raw Data'!S86=""),O90/$O$11,"")</f>
        <v>#DIV/0!</v>
      </c>
      <c r="Q90" s="61" t="e">
        <f ca="1">IF(AND('1 - 4 Hr Raw Data'!S86="",'2 - 24 Hr Raw Data'!S86=""),I90/$I$11,"")</f>
        <v>#DIV/0!</v>
      </c>
      <c r="R90" s="61" t="e">
        <f ca="1">IF(AND('1 - 4 Hr Raw Data'!S86="",'2 - 24 Hr Raw Data'!S86=""),J90/$J$11,"")</f>
        <v>#DIV/0!</v>
      </c>
      <c r="S90" s="62" t="e">
        <f>IF(AND('1 - 4 Hr Raw Data'!S86="",'2 - 24 Hr Raw Data'!S86=""),(E90/D90)*($S$4/1.042)*2,"")</f>
        <v>#DIV/0!</v>
      </c>
      <c r="T90" s="63" t="e">
        <f>IF(AND('1 - 4 Hr Raw Data'!S86="",'2 - 24 Hr Raw Data'!S86=""),LOG(S90/S$6,2),"")</f>
        <v>#DIV/0!</v>
      </c>
      <c r="U90" s="64" t="e">
        <f ca="1">IF(AND('1 - 4 Hr Raw Data'!S86="",'2 - 24 Hr Raw Data'!S86=""),(S90/S$11)*100,"")</f>
        <v>#DIV/0!</v>
      </c>
      <c r="V90" s="64" t="e">
        <f ca="1">IF(AND('1 - 4 Hr Raw Data'!S86="",'2 - 24 Hr Raw Data'!S86=""),(S90-S$6)/(S$11-S$6)*100,"")</f>
        <v>#DIV/0!</v>
      </c>
      <c r="W90" s="65" t="e">
        <f ca="1">IF(AND('1 - 4 Hr Raw Data'!S86="",'2 - 24 Hr Raw Data'!S86=""),(T90/T$11)*100,"")</f>
        <v>#DIV/0!</v>
      </c>
      <c r="X90" s="195" t="str">
        <f>IF(AND('1 - 4 Hr Raw Data'!S86&lt;&gt;"",'2 - 24 Hr Raw Data'!S86=""),"4 Hour: "&amp;'1 - 4 Hr Raw Data'!S86,IF(AND('1 - 4 Hr Raw Data'!S86="",'2 - 24 Hr Raw Data'!S86&lt;&gt;""),"24 Hour: "&amp;'2 - 24 Hr Raw Data'!S86,IF(AND('1 - 4 Hr Raw Data'!S86="",'2 - 24 Hr Raw Data'!S86=""),"","4 Hour: "&amp;'1 - 4 Hr Raw Data'!S86&amp;"; 24 Hour: "&amp;'2 - 24 Hr Raw Data'!S86)))</f>
        <v/>
      </c>
      <c r="Y90" s="66" t="b">
        <f t="shared" si="1"/>
        <v>0</v>
      </c>
    </row>
    <row r="91" spans="1:25" s="66" customFormat="1" ht="14" x14ac:dyDescent="0.15">
      <c r="A91" s="223" t="str">
        <f>IF('1 - 4 Hr Raw Data'!Q87="","",'1 - 4 Hr Raw Data'!Q87)</f>
        <v/>
      </c>
      <c r="B91" s="180"/>
      <c r="C91" s="182" t="str">
        <f>IF(A91="","",'1 - 4 Hr Raw Data'!R87)</f>
        <v/>
      </c>
      <c r="D91" s="112">
        <f>IF(AND('1 - 4 Hr Raw Data'!S87="",'2 - 24 Hr Raw Data'!S87=""),'1 - 4 Hr Raw Data'!B87,"")</f>
        <v>0</v>
      </c>
      <c r="E91" s="113">
        <f>IF(AND('1 - 4 Hr Raw Data'!S87="",'2 - 24 Hr Raw Data'!S87=""),'1 - 4 Hr Raw Data'!J87,"")</f>
        <v>0</v>
      </c>
      <c r="F91" s="60">
        <f>IF(AND('1 - 4 Hr Raw Data'!S87="",'2 - 24 Hr Raw Data'!S87=""),'1 - 4 Hr Raw Data'!K87,"")</f>
        <v>0</v>
      </c>
      <c r="G91" s="60">
        <f>IF(AND('1 - 4 Hr Raw Data'!S87="",'2 - 24 Hr Raw Data'!S87=""),'1 - 4 Hr Raw Data'!L87,"")</f>
        <v>0</v>
      </c>
      <c r="H91" s="60">
        <f>IF(AND('1 - 4 Hr Raw Data'!S87="",'2 - 24 Hr Raw Data'!S87=""),'1 - 4 Hr Raw Data'!M87,"")</f>
        <v>0</v>
      </c>
      <c r="I91" s="64">
        <f>IF(AND('1 - 4 Hr Raw Data'!S87="",'2 - 24 Hr Raw Data'!S87=""),'1 - 4 Hr Raw Data'!N87,"")</f>
        <v>0</v>
      </c>
      <c r="J91" s="65">
        <f>IF(AND('1 - 4 Hr Raw Data'!S87="",'2 - 24 Hr Raw Data'!S87=""),'1 - 4 Hr Raw Data'!O87,"")</f>
        <v>0</v>
      </c>
      <c r="K91" s="151" t="e">
        <f>IF(AND('1 - 4 Hr Raw Data'!S87="",'2 - 24 Hr Raw Data'!S87=""),(F91/(E91))*100,"")</f>
        <v>#DIV/0!</v>
      </c>
      <c r="L91" s="61" t="e">
        <f ca="1">IF(AND('1 - 4 Hr Raw Data'!S87="",'2 - 24 Hr Raw Data'!S87=""),K91/$K$11,"")</f>
        <v>#DIV/0!</v>
      </c>
      <c r="M91" s="61" t="e">
        <f>IF(AND('1 - 4 Hr Raw Data'!S87="",'2 - 24 Hr Raw Data'!S87=""),(G91/(E91))*100,"")</f>
        <v>#DIV/0!</v>
      </c>
      <c r="N91" s="61" t="e">
        <f ca="1">IF(AND('1 - 4 Hr Raw Data'!S87="",'2 - 24 Hr Raw Data'!S87=""),M91/$M$11,"")</f>
        <v>#DIV/0!</v>
      </c>
      <c r="O91" s="61" t="e">
        <f>IF(AND('1 - 4 Hr Raw Data'!S87="",'2 - 24 Hr Raw Data'!S87=""),(H91/(E91))*100,"")</f>
        <v>#DIV/0!</v>
      </c>
      <c r="P91" s="61" t="e">
        <f ca="1">IF(AND('1 - 4 Hr Raw Data'!S87="",'2 - 24 Hr Raw Data'!S87=""),O91/$O$11,"")</f>
        <v>#DIV/0!</v>
      </c>
      <c r="Q91" s="61" t="e">
        <f ca="1">IF(AND('1 - 4 Hr Raw Data'!S87="",'2 - 24 Hr Raw Data'!S87=""),I91/$I$11,"")</f>
        <v>#DIV/0!</v>
      </c>
      <c r="R91" s="61" t="e">
        <f ca="1">IF(AND('1 - 4 Hr Raw Data'!S87="",'2 - 24 Hr Raw Data'!S87=""),J91/$J$11,"")</f>
        <v>#DIV/0!</v>
      </c>
      <c r="S91" s="62" t="e">
        <f>IF(AND('1 - 4 Hr Raw Data'!S87="",'2 - 24 Hr Raw Data'!S87=""),(E91/D91)*($S$4/1.042)*2,"")</f>
        <v>#DIV/0!</v>
      </c>
      <c r="T91" s="63" t="e">
        <f>IF(AND('1 - 4 Hr Raw Data'!S87="",'2 - 24 Hr Raw Data'!S87=""),LOG(S91/S$6,2),"")</f>
        <v>#DIV/0!</v>
      </c>
      <c r="U91" s="64" t="e">
        <f ca="1">IF(AND('1 - 4 Hr Raw Data'!S87="",'2 - 24 Hr Raw Data'!S87=""),(S91/S$11)*100,"")</f>
        <v>#DIV/0!</v>
      </c>
      <c r="V91" s="64" t="e">
        <f ca="1">IF(AND('1 - 4 Hr Raw Data'!S87="",'2 - 24 Hr Raw Data'!S87=""),(S91-S$6)/(S$11-S$6)*100,"")</f>
        <v>#DIV/0!</v>
      </c>
      <c r="W91" s="65" t="e">
        <f ca="1">IF(AND('1 - 4 Hr Raw Data'!S87="",'2 - 24 Hr Raw Data'!S87=""),(T91/T$11)*100,"")</f>
        <v>#DIV/0!</v>
      </c>
      <c r="X91" s="195" t="str">
        <f>IF(AND('1 - 4 Hr Raw Data'!S87&lt;&gt;"",'2 - 24 Hr Raw Data'!S87=""),"4 Hour: "&amp;'1 - 4 Hr Raw Data'!S87,IF(AND('1 - 4 Hr Raw Data'!S87="",'2 - 24 Hr Raw Data'!S87&lt;&gt;""),"24 Hour: "&amp;'2 - 24 Hr Raw Data'!S87,IF(AND('1 - 4 Hr Raw Data'!S87="",'2 - 24 Hr Raw Data'!S87=""),"","4 Hour: "&amp;'1 - 4 Hr Raw Data'!S87&amp;"; 24 Hour: "&amp;'2 - 24 Hr Raw Data'!S87)))</f>
        <v/>
      </c>
      <c r="Y91" s="66" t="b">
        <f t="shared" si="1"/>
        <v>0</v>
      </c>
    </row>
    <row r="92" spans="1:25" s="66" customFormat="1" ht="14" x14ac:dyDescent="0.15">
      <c r="A92" s="223" t="str">
        <f>IF('1 - 4 Hr Raw Data'!Q88="","",'1 - 4 Hr Raw Data'!Q88)</f>
        <v/>
      </c>
      <c r="B92" s="180"/>
      <c r="C92" s="182" t="str">
        <f>IF(A92="","",'1 - 4 Hr Raw Data'!R88)</f>
        <v/>
      </c>
      <c r="D92" s="112">
        <f>IF(AND('1 - 4 Hr Raw Data'!S88="",'2 - 24 Hr Raw Data'!S88=""),'1 - 4 Hr Raw Data'!B88,"")</f>
        <v>0</v>
      </c>
      <c r="E92" s="113">
        <f>IF(AND('1 - 4 Hr Raw Data'!S88="",'2 - 24 Hr Raw Data'!S88=""),'1 - 4 Hr Raw Data'!J88,"")</f>
        <v>0</v>
      </c>
      <c r="F92" s="60">
        <f>IF(AND('1 - 4 Hr Raw Data'!S88="",'2 - 24 Hr Raw Data'!S88=""),'1 - 4 Hr Raw Data'!K88,"")</f>
        <v>0</v>
      </c>
      <c r="G92" s="60">
        <f>IF(AND('1 - 4 Hr Raw Data'!S88="",'2 - 24 Hr Raw Data'!S88=""),'1 - 4 Hr Raw Data'!L88,"")</f>
        <v>0</v>
      </c>
      <c r="H92" s="60">
        <f>IF(AND('1 - 4 Hr Raw Data'!S88="",'2 - 24 Hr Raw Data'!S88=""),'1 - 4 Hr Raw Data'!M88,"")</f>
        <v>0</v>
      </c>
      <c r="I92" s="64">
        <f>IF(AND('1 - 4 Hr Raw Data'!S88="",'2 - 24 Hr Raw Data'!S88=""),'1 - 4 Hr Raw Data'!N88,"")</f>
        <v>0</v>
      </c>
      <c r="J92" s="65">
        <f>IF(AND('1 - 4 Hr Raw Data'!S88="",'2 - 24 Hr Raw Data'!S88=""),'1 - 4 Hr Raw Data'!O88,"")</f>
        <v>0</v>
      </c>
      <c r="K92" s="151" t="e">
        <f>IF(AND('1 - 4 Hr Raw Data'!S88="",'2 - 24 Hr Raw Data'!S88=""),(F92/(E92))*100,"")</f>
        <v>#DIV/0!</v>
      </c>
      <c r="L92" s="61" t="e">
        <f ca="1">IF(AND('1 - 4 Hr Raw Data'!S88="",'2 - 24 Hr Raw Data'!S88=""),K92/$K$11,"")</f>
        <v>#DIV/0!</v>
      </c>
      <c r="M92" s="61" t="e">
        <f>IF(AND('1 - 4 Hr Raw Data'!S88="",'2 - 24 Hr Raw Data'!S88=""),(G92/(E92))*100,"")</f>
        <v>#DIV/0!</v>
      </c>
      <c r="N92" s="61" t="e">
        <f ca="1">IF(AND('1 - 4 Hr Raw Data'!S88="",'2 - 24 Hr Raw Data'!S88=""),M92/$M$11,"")</f>
        <v>#DIV/0!</v>
      </c>
      <c r="O92" s="61" t="e">
        <f>IF(AND('1 - 4 Hr Raw Data'!S88="",'2 - 24 Hr Raw Data'!S88=""),(H92/(E92))*100,"")</f>
        <v>#DIV/0!</v>
      </c>
      <c r="P92" s="61" t="e">
        <f ca="1">IF(AND('1 - 4 Hr Raw Data'!S88="",'2 - 24 Hr Raw Data'!S88=""),O92/$O$11,"")</f>
        <v>#DIV/0!</v>
      </c>
      <c r="Q92" s="61" t="e">
        <f ca="1">IF(AND('1 - 4 Hr Raw Data'!S88="",'2 - 24 Hr Raw Data'!S88=""),I92/$I$11,"")</f>
        <v>#DIV/0!</v>
      </c>
      <c r="R92" s="61" t="e">
        <f ca="1">IF(AND('1 - 4 Hr Raw Data'!S88="",'2 - 24 Hr Raw Data'!S88=""),J92/$J$11,"")</f>
        <v>#DIV/0!</v>
      </c>
      <c r="S92" s="62" t="e">
        <f>IF(AND('1 - 4 Hr Raw Data'!S88="",'2 - 24 Hr Raw Data'!S88=""),(E92/D92)*($S$4/1.042)*2,"")</f>
        <v>#DIV/0!</v>
      </c>
      <c r="T92" s="63" t="e">
        <f>IF(AND('1 - 4 Hr Raw Data'!S88="",'2 - 24 Hr Raw Data'!S88=""),LOG(S92/S$6,2),"")</f>
        <v>#DIV/0!</v>
      </c>
      <c r="U92" s="64" t="e">
        <f ca="1">IF(AND('1 - 4 Hr Raw Data'!S88="",'2 - 24 Hr Raw Data'!S88=""),(S92/S$11)*100,"")</f>
        <v>#DIV/0!</v>
      </c>
      <c r="V92" s="64" t="e">
        <f ca="1">IF(AND('1 - 4 Hr Raw Data'!S88="",'2 - 24 Hr Raw Data'!S88=""),(S92-S$6)/(S$11-S$6)*100,"")</f>
        <v>#DIV/0!</v>
      </c>
      <c r="W92" s="65" t="e">
        <f ca="1">IF(AND('1 - 4 Hr Raw Data'!S88="",'2 - 24 Hr Raw Data'!S88=""),(T92/T$11)*100,"")</f>
        <v>#DIV/0!</v>
      </c>
      <c r="X92" s="195" t="str">
        <f>IF(AND('1 - 4 Hr Raw Data'!S88&lt;&gt;"",'2 - 24 Hr Raw Data'!S88=""),"4 Hour: "&amp;'1 - 4 Hr Raw Data'!S88,IF(AND('1 - 4 Hr Raw Data'!S88="",'2 - 24 Hr Raw Data'!S88&lt;&gt;""),"24 Hour: "&amp;'2 - 24 Hr Raw Data'!S88,IF(AND('1 - 4 Hr Raw Data'!S88="",'2 - 24 Hr Raw Data'!S88=""),"","4 Hour: "&amp;'1 - 4 Hr Raw Data'!S88&amp;"; 24 Hour: "&amp;'2 - 24 Hr Raw Data'!S88)))</f>
        <v/>
      </c>
      <c r="Y92" s="66" t="b">
        <f t="shared" si="1"/>
        <v>0</v>
      </c>
    </row>
    <row r="93" spans="1:25" s="66" customFormat="1" ht="14" x14ac:dyDescent="0.15">
      <c r="A93" s="223" t="str">
        <f>IF('1 - 4 Hr Raw Data'!Q89="","",'1 - 4 Hr Raw Data'!Q89)</f>
        <v/>
      </c>
      <c r="B93" s="180"/>
      <c r="C93" s="182" t="str">
        <f>IF(A93="","",'1 - 4 Hr Raw Data'!R89)</f>
        <v/>
      </c>
      <c r="D93" s="112">
        <f>IF(AND('1 - 4 Hr Raw Data'!S89="",'2 - 24 Hr Raw Data'!S89=""),'1 - 4 Hr Raw Data'!B89,"")</f>
        <v>0</v>
      </c>
      <c r="E93" s="113">
        <f>IF(AND('1 - 4 Hr Raw Data'!S89="",'2 - 24 Hr Raw Data'!S89=""),'1 - 4 Hr Raw Data'!J89,"")</f>
        <v>0</v>
      </c>
      <c r="F93" s="60">
        <f>IF(AND('1 - 4 Hr Raw Data'!S89="",'2 - 24 Hr Raw Data'!S89=""),'1 - 4 Hr Raw Data'!K89,"")</f>
        <v>0</v>
      </c>
      <c r="G93" s="60">
        <f>IF(AND('1 - 4 Hr Raw Data'!S89="",'2 - 24 Hr Raw Data'!S89=""),'1 - 4 Hr Raw Data'!L89,"")</f>
        <v>0</v>
      </c>
      <c r="H93" s="60">
        <f>IF(AND('1 - 4 Hr Raw Data'!S89="",'2 - 24 Hr Raw Data'!S89=""),'1 - 4 Hr Raw Data'!M89,"")</f>
        <v>0</v>
      </c>
      <c r="I93" s="64">
        <f>IF(AND('1 - 4 Hr Raw Data'!S89="",'2 - 24 Hr Raw Data'!S89=""),'1 - 4 Hr Raw Data'!N89,"")</f>
        <v>0</v>
      </c>
      <c r="J93" s="65">
        <f>IF(AND('1 - 4 Hr Raw Data'!S89="",'2 - 24 Hr Raw Data'!S89=""),'1 - 4 Hr Raw Data'!O89,"")</f>
        <v>0</v>
      </c>
      <c r="K93" s="151" t="e">
        <f>IF(AND('1 - 4 Hr Raw Data'!S89="",'2 - 24 Hr Raw Data'!S89=""),(F93/(E93))*100,"")</f>
        <v>#DIV/0!</v>
      </c>
      <c r="L93" s="61" t="e">
        <f ca="1">IF(AND('1 - 4 Hr Raw Data'!S89="",'2 - 24 Hr Raw Data'!S89=""),K93/$K$11,"")</f>
        <v>#DIV/0!</v>
      </c>
      <c r="M93" s="61" t="e">
        <f>IF(AND('1 - 4 Hr Raw Data'!S89="",'2 - 24 Hr Raw Data'!S89=""),(G93/(E93))*100,"")</f>
        <v>#DIV/0!</v>
      </c>
      <c r="N93" s="61" t="e">
        <f ca="1">IF(AND('1 - 4 Hr Raw Data'!S89="",'2 - 24 Hr Raw Data'!S89=""),M93/$M$11,"")</f>
        <v>#DIV/0!</v>
      </c>
      <c r="O93" s="61" t="e">
        <f>IF(AND('1 - 4 Hr Raw Data'!S89="",'2 - 24 Hr Raw Data'!S89=""),(H93/(E93))*100,"")</f>
        <v>#DIV/0!</v>
      </c>
      <c r="P93" s="61" t="e">
        <f ca="1">IF(AND('1 - 4 Hr Raw Data'!S89="",'2 - 24 Hr Raw Data'!S89=""),O93/$O$11,"")</f>
        <v>#DIV/0!</v>
      </c>
      <c r="Q93" s="61" t="e">
        <f ca="1">IF(AND('1 - 4 Hr Raw Data'!S89="",'2 - 24 Hr Raw Data'!S89=""),I93/$I$11,"")</f>
        <v>#DIV/0!</v>
      </c>
      <c r="R93" s="61" t="e">
        <f ca="1">IF(AND('1 - 4 Hr Raw Data'!S89="",'2 - 24 Hr Raw Data'!S89=""),J93/$J$11,"")</f>
        <v>#DIV/0!</v>
      </c>
      <c r="S93" s="62" t="e">
        <f>IF(AND('1 - 4 Hr Raw Data'!S89="",'2 - 24 Hr Raw Data'!S89=""),(E93/D93)*($S$4/1.042)*2,"")</f>
        <v>#DIV/0!</v>
      </c>
      <c r="T93" s="63" t="e">
        <f>IF(AND('1 - 4 Hr Raw Data'!S89="",'2 - 24 Hr Raw Data'!S89=""),LOG(S93/S$6,2),"")</f>
        <v>#DIV/0!</v>
      </c>
      <c r="U93" s="64" t="e">
        <f ca="1">IF(AND('1 - 4 Hr Raw Data'!S89="",'2 - 24 Hr Raw Data'!S89=""),(S93/S$11)*100,"")</f>
        <v>#DIV/0!</v>
      </c>
      <c r="V93" s="64" t="e">
        <f ca="1">IF(AND('1 - 4 Hr Raw Data'!S89="",'2 - 24 Hr Raw Data'!S89=""),(S93-S$6)/(S$11-S$6)*100,"")</f>
        <v>#DIV/0!</v>
      </c>
      <c r="W93" s="65" t="e">
        <f ca="1">IF(AND('1 - 4 Hr Raw Data'!S89="",'2 - 24 Hr Raw Data'!S89=""),(T93/T$11)*100,"")</f>
        <v>#DIV/0!</v>
      </c>
      <c r="X93" s="195" t="str">
        <f>IF(AND('1 - 4 Hr Raw Data'!S89&lt;&gt;"",'2 - 24 Hr Raw Data'!S89=""),"4 Hour: "&amp;'1 - 4 Hr Raw Data'!S89,IF(AND('1 - 4 Hr Raw Data'!S89="",'2 - 24 Hr Raw Data'!S89&lt;&gt;""),"24 Hour: "&amp;'2 - 24 Hr Raw Data'!S89,IF(AND('1 - 4 Hr Raw Data'!S89="",'2 - 24 Hr Raw Data'!S89=""),"","4 Hour: "&amp;'1 - 4 Hr Raw Data'!S89&amp;"; 24 Hour: "&amp;'2 - 24 Hr Raw Data'!S89)))</f>
        <v/>
      </c>
      <c r="Y93" s="66" t="b">
        <f t="shared" si="1"/>
        <v>0</v>
      </c>
    </row>
    <row r="94" spans="1:25" s="66" customFormat="1" ht="14" x14ac:dyDescent="0.15">
      <c r="A94" s="223" t="str">
        <f>IF('1 - 4 Hr Raw Data'!Q90="","",'1 - 4 Hr Raw Data'!Q90)</f>
        <v/>
      </c>
      <c r="B94" s="180"/>
      <c r="C94" s="182" t="str">
        <f>IF(A94="","",'1 - 4 Hr Raw Data'!R90)</f>
        <v/>
      </c>
      <c r="D94" s="112">
        <f>IF(AND('1 - 4 Hr Raw Data'!S90="",'2 - 24 Hr Raw Data'!S90=""),'1 - 4 Hr Raw Data'!B90,"")</f>
        <v>0</v>
      </c>
      <c r="E94" s="113">
        <f>IF(AND('1 - 4 Hr Raw Data'!S90="",'2 - 24 Hr Raw Data'!S90=""),'1 - 4 Hr Raw Data'!J90,"")</f>
        <v>0</v>
      </c>
      <c r="F94" s="60">
        <f>IF(AND('1 - 4 Hr Raw Data'!S90="",'2 - 24 Hr Raw Data'!S90=""),'1 - 4 Hr Raw Data'!K90,"")</f>
        <v>0</v>
      </c>
      <c r="G94" s="60">
        <f>IF(AND('1 - 4 Hr Raw Data'!S90="",'2 - 24 Hr Raw Data'!S90=""),'1 - 4 Hr Raw Data'!L90,"")</f>
        <v>0</v>
      </c>
      <c r="H94" s="60">
        <f>IF(AND('1 - 4 Hr Raw Data'!S90="",'2 - 24 Hr Raw Data'!S90=""),'1 - 4 Hr Raw Data'!M90,"")</f>
        <v>0</v>
      </c>
      <c r="I94" s="64">
        <f>IF(AND('1 - 4 Hr Raw Data'!S90="",'2 - 24 Hr Raw Data'!S90=""),'1 - 4 Hr Raw Data'!N90,"")</f>
        <v>0</v>
      </c>
      <c r="J94" s="65">
        <f>IF(AND('1 - 4 Hr Raw Data'!S90="",'2 - 24 Hr Raw Data'!S90=""),'1 - 4 Hr Raw Data'!O90,"")</f>
        <v>0</v>
      </c>
      <c r="K94" s="151" t="e">
        <f>IF(AND('1 - 4 Hr Raw Data'!S90="",'2 - 24 Hr Raw Data'!S90=""),(F94/(E94))*100,"")</f>
        <v>#DIV/0!</v>
      </c>
      <c r="L94" s="61" t="e">
        <f ca="1">IF(AND('1 - 4 Hr Raw Data'!S90="",'2 - 24 Hr Raw Data'!S90=""),K94/$K$11,"")</f>
        <v>#DIV/0!</v>
      </c>
      <c r="M94" s="61" t="e">
        <f>IF(AND('1 - 4 Hr Raw Data'!S90="",'2 - 24 Hr Raw Data'!S90=""),(G94/(E94))*100,"")</f>
        <v>#DIV/0!</v>
      </c>
      <c r="N94" s="61" t="e">
        <f ca="1">IF(AND('1 - 4 Hr Raw Data'!S90="",'2 - 24 Hr Raw Data'!S90=""),M94/$M$11,"")</f>
        <v>#DIV/0!</v>
      </c>
      <c r="O94" s="61" t="e">
        <f>IF(AND('1 - 4 Hr Raw Data'!S90="",'2 - 24 Hr Raw Data'!S90=""),(H94/(E94))*100,"")</f>
        <v>#DIV/0!</v>
      </c>
      <c r="P94" s="61" t="e">
        <f ca="1">IF(AND('1 - 4 Hr Raw Data'!S90="",'2 - 24 Hr Raw Data'!S90=""),O94/$O$11,"")</f>
        <v>#DIV/0!</v>
      </c>
      <c r="Q94" s="61" t="e">
        <f ca="1">IF(AND('1 - 4 Hr Raw Data'!S90="",'2 - 24 Hr Raw Data'!S90=""),I94/$I$11,"")</f>
        <v>#DIV/0!</v>
      </c>
      <c r="R94" s="61" t="e">
        <f ca="1">IF(AND('1 - 4 Hr Raw Data'!S90="",'2 - 24 Hr Raw Data'!S90=""),J94/$J$11,"")</f>
        <v>#DIV/0!</v>
      </c>
      <c r="S94" s="62" t="e">
        <f>IF(AND('1 - 4 Hr Raw Data'!S90="",'2 - 24 Hr Raw Data'!S90=""),(E94/D94)*($S$4/1.042)*2,"")</f>
        <v>#DIV/0!</v>
      </c>
      <c r="T94" s="63" t="e">
        <f>IF(AND('1 - 4 Hr Raw Data'!S90="",'2 - 24 Hr Raw Data'!S90=""),LOG(S94/S$6,2),"")</f>
        <v>#DIV/0!</v>
      </c>
      <c r="U94" s="64" t="e">
        <f ca="1">IF(AND('1 - 4 Hr Raw Data'!S90="",'2 - 24 Hr Raw Data'!S90=""),(S94/S$11)*100,"")</f>
        <v>#DIV/0!</v>
      </c>
      <c r="V94" s="64" t="e">
        <f ca="1">IF(AND('1 - 4 Hr Raw Data'!S90="",'2 - 24 Hr Raw Data'!S90=""),(S94-S$6)/(S$11-S$6)*100,"")</f>
        <v>#DIV/0!</v>
      </c>
      <c r="W94" s="65" t="e">
        <f ca="1">IF(AND('1 - 4 Hr Raw Data'!S90="",'2 - 24 Hr Raw Data'!S90=""),(T94/T$11)*100,"")</f>
        <v>#DIV/0!</v>
      </c>
      <c r="X94" s="195" t="str">
        <f>IF(AND('1 - 4 Hr Raw Data'!S90&lt;&gt;"",'2 - 24 Hr Raw Data'!S90=""),"4 Hour: "&amp;'1 - 4 Hr Raw Data'!S90,IF(AND('1 - 4 Hr Raw Data'!S90="",'2 - 24 Hr Raw Data'!S90&lt;&gt;""),"24 Hour: "&amp;'2 - 24 Hr Raw Data'!S90,IF(AND('1 - 4 Hr Raw Data'!S90="",'2 - 24 Hr Raw Data'!S90=""),"","4 Hour: "&amp;'1 - 4 Hr Raw Data'!S90&amp;"; 24 Hour: "&amp;'2 - 24 Hr Raw Data'!S90)))</f>
        <v/>
      </c>
      <c r="Y94" s="66" t="b">
        <f t="shared" si="1"/>
        <v>0</v>
      </c>
    </row>
    <row r="95" spans="1:25" s="66" customFormat="1" ht="14" x14ac:dyDescent="0.15">
      <c r="A95" s="223" t="str">
        <f>IF('1 - 4 Hr Raw Data'!Q91="","",'1 - 4 Hr Raw Data'!Q91)</f>
        <v/>
      </c>
      <c r="B95" s="180"/>
      <c r="C95" s="182" t="str">
        <f>IF(A95="","",'1 - 4 Hr Raw Data'!R91)</f>
        <v/>
      </c>
      <c r="D95" s="112">
        <f>IF(AND('1 - 4 Hr Raw Data'!S91="",'2 - 24 Hr Raw Data'!S91=""),'1 - 4 Hr Raw Data'!B91,"")</f>
        <v>0</v>
      </c>
      <c r="E95" s="113">
        <f>IF(AND('1 - 4 Hr Raw Data'!S91="",'2 - 24 Hr Raw Data'!S91=""),'1 - 4 Hr Raw Data'!J91,"")</f>
        <v>0</v>
      </c>
      <c r="F95" s="60">
        <f>IF(AND('1 - 4 Hr Raw Data'!S91="",'2 - 24 Hr Raw Data'!S91=""),'1 - 4 Hr Raw Data'!K91,"")</f>
        <v>0</v>
      </c>
      <c r="G95" s="60">
        <f>IF(AND('1 - 4 Hr Raw Data'!S91="",'2 - 24 Hr Raw Data'!S91=""),'1 - 4 Hr Raw Data'!L91,"")</f>
        <v>0</v>
      </c>
      <c r="H95" s="60">
        <f>IF(AND('1 - 4 Hr Raw Data'!S91="",'2 - 24 Hr Raw Data'!S91=""),'1 - 4 Hr Raw Data'!M91,"")</f>
        <v>0</v>
      </c>
      <c r="I95" s="64">
        <f>IF(AND('1 - 4 Hr Raw Data'!S91="",'2 - 24 Hr Raw Data'!S91=""),'1 - 4 Hr Raw Data'!N91,"")</f>
        <v>0</v>
      </c>
      <c r="J95" s="65">
        <f>IF(AND('1 - 4 Hr Raw Data'!S91="",'2 - 24 Hr Raw Data'!S91=""),'1 - 4 Hr Raw Data'!O91,"")</f>
        <v>0</v>
      </c>
      <c r="K95" s="151" t="e">
        <f>IF(AND('1 - 4 Hr Raw Data'!S91="",'2 - 24 Hr Raw Data'!S91=""),(F95/(E95))*100,"")</f>
        <v>#DIV/0!</v>
      </c>
      <c r="L95" s="61" t="e">
        <f ca="1">IF(AND('1 - 4 Hr Raw Data'!S91="",'2 - 24 Hr Raw Data'!S91=""),K95/$K$11,"")</f>
        <v>#DIV/0!</v>
      </c>
      <c r="M95" s="61" t="e">
        <f>IF(AND('1 - 4 Hr Raw Data'!S91="",'2 - 24 Hr Raw Data'!S91=""),(G95/(E95))*100,"")</f>
        <v>#DIV/0!</v>
      </c>
      <c r="N95" s="61" t="e">
        <f ca="1">IF(AND('1 - 4 Hr Raw Data'!S91="",'2 - 24 Hr Raw Data'!S91=""),M95/$M$11,"")</f>
        <v>#DIV/0!</v>
      </c>
      <c r="O95" s="61" t="e">
        <f>IF(AND('1 - 4 Hr Raw Data'!S91="",'2 - 24 Hr Raw Data'!S91=""),(H95/(E95))*100,"")</f>
        <v>#DIV/0!</v>
      </c>
      <c r="P95" s="61" t="e">
        <f ca="1">IF(AND('1 - 4 Hr Raw Data'!S91="",'2 - 24 Hr Raw Data'!S91=""),O95/$O$11,"")</f>
        <v>#DIV/0!</v>
      </c>
      <c r="Q95" s="61" t="e">
        <f ca="1">IF(AND('1 - 4 Hr Raw Data'!S91="",'2 - 24 Hr Raw Data'!S91=""),I95/$I$11,"")</f>
        <v>#DIV/0!</v>
      </c>
      <c r="R95" s="61" t="e">
        <f ca="1">IF(AND('1 - 4 Hr Raw Data'!S91="",'2 - 24 Hr Raw Data'!S91=""),J95/$J$11,"")</f>
        <v>#DIV/0!</v>
      </c>
      <c r="S95" s="62" t="e">
        <f>IF(AND('1 - 4 Hr Raw Data'!S91="",'2 - 24 Hr Raw Data'!S91=""),(E95/D95)*($S$4/1.042)*2,"")</f>
        <v>#DIV/0!</v>
      </c>
      <c r="T95" s="63" t="e">
        <f>IF(AND('1 - 4 Hr Raw Data'!S91="",'2 - 24 Hr Raw Data'!S91=""),LOG(S95/S$6,2),"")</f>
        <v>#DIV/0!</v>
      </c>
      <c r="U95" s="64" t="e">
        <f ca="1">IF(AND('1 - 4 Hr Raw Data'!S91="",'2 - 24 Hr Raw Data'!S91=""),(S95/S$11)*100,"")</f>
        <v>#DIV/0!</v>
      </c>
      <c r="V95" s="64" t="e">
        <f ca="1">IF(AND('1 - 4 Hr Raw Data'!S91="",'2 - 24 Hr Raw Data'!S91=""),(S95-S$6)/(S$11-S$6)*100,"")</f>
        <v>#DIV/0!</v>
      </c>
      <c r="W95" s="65" t="e">
        <f ca="1">IF(AND('1 - 4 Hr Raw Data'!S91="",'2 - 24 Hr Raw Data'!S91=""),(T95/T$11)*100,"")</f>
        <v>#DIV/0!</v>
      </c>
      <c r="X95" s="195" t="str">
        <f>IF(AND('1 - 4 Hr Raw Data'!S91&lt;&gt;"",'2 - 24 Hr Raw Data'!S91=""),"4 Hour: "&amp;'1 - 4 Hr Raw Data'!S91,IF(AND('1 - 4 Hr Raw Data'!S91="",'2 - 24 Hr Raw Data'!S91&lt;&gt;""),"24 Hour: "&amp;'2 - 24 Hr Raw Data'!S91,IF(AND('1 - 4 Hr Raw Data'!S91="",'2 - 24 Hr Raw Data'!S91=""),"","4 Hour: "&amp;'1 - 4 Hr Raw Data'!S91&amp;"; 24 Hour: "&amp;'2 - 24 Hr Raw Data'!S91)))</f>
        <v/>
      </c>
      <c r="Y95" s="66" t="b">
        <f t="shared" si="1"/>
        <v>0</v>
      </c>
    </row>
    <row r="96" spans="1:25" s="66" customFormat="1" ht="14" x14ac:dyDescent="0.15">
      <c r="A96" s="223" t="str">
        <f>IF('1 - 4 Hr Raw Data'!Q92="","",'1 - 4 Hr Raw Data'!Q92)</f>
        <v/>
      </c>
      <c r="B96" s="180"/>
      <c r="C96" s="182" t="str">
        <f>IF(A96="","",'1 - 4 Hr Raw Data'!R92)</f>
        <v/>
      </c>
      <c r="D96" s="112">
        <f>IF(AND('1 - 4 Hr Raw Data'!S92="",'2 - 24 Hr Raw Data'!S92=""),'1 - 4 Hr Raw Data'!B92,"")</f>
        <v>0</v>
      </c>
      <c r="E96" s="113">
        <f>IF(AND('1 - 4 Hr Raw Data'!S92="",'2 - 24 Hr Raw Data'!S92=""),'1 - 4 Hr Raw Data'!J92,"")</f>
        <v>0</v>
      </c>
      <c r="F96" s="60">
        <f>IF(AND('1 - 4 Hr Raw Data'!S92="",'2 - 24 Hr Raw Data'!S92=""),'1 - 4 Hr Raw Data'!K92,"")</f>
        <v>0</v>
      </c>
      <c r="G96" s="60">
        <f>IF(AND('1 - 4 Hr Raw Data'!S92="",'2 - 24 Hr Raw Data'!S92=""),'1 - 4 Hr Raw Data'!L92,"")</f>
        <v>0</v>
      </c>
      <c r="H96" s="60">
        <f>IF(AND('1 - 4 Hr Raw Data'!S92="",'2 - 24 Hr Raw Data'!S92=""),'1 - 4 Hr Raw Data'!M92,"")</f>
        <v>0</v>
      </c>
      <c r="I96" s="64">
        <f>IF(AND('1 - 4 Hr Raw Data'!S92="",'2 - 24 Hr Raw Data'!S92=""),'1 - 4 Hr Raw Data'!N92,"")</f>
        <v>0</v>
      </c>
      <c r="J96" s="65">
        <f>IF(AND('1 - 4 Hr Raw Data'!S92="",'2 - 24 Hr Raw Data'!S92=""),'1 - 4 Hr Raw Data'!O92,"")</f>
        <v>0</v>
      </c>
      <c r="K96" s="151" t="e">
        <f>IF(AND('1 - 4 Hr Raw Data'!S92="",'2 - 24 Hr Raw Data'!S92=""),(F96/(E96))*100,"")</f>
        <v>#DIV/0!</v>
      </c>
      <c r="L96" s="61" t="e">
        <f ca="1">IF(AND('1 - 4 Hr Raw Data'!S92="",'2 - 24 Hr Raw Data'!S92=""),K96/$K$11,"")</f>
        <v>#DIV/0!</v>
      </c>
      <c r="M96" s="61" t="e">
        <f>IF(AND('1 - 4 Hr Raw Data'!S92="",'2 - 24 Hr Raw Data'!S92=""),(G96/(E96))*100,"")</f>
        <v>#DIV/0!</v>
      </c>
      <c r="N96" s="61" t="e">
        <f ca="1">IF(AND('1 - 4 Hr Raw Data'!S92="",'2 - 24 Hr Raw Data'!S92=""),M96/$M$11,"")</f>
        <v>#DIV/0!</v>
      </c>
      <c r="O96" s="61" t="e">
        <f>IF(AND('1 - 4 Hr Raw Data'!S92="",'2 - 24 Hr Raw Data'!S92=""),(H96/(E96))*100,"")</f>
        <v>#DIV/0!</v>
      </c>
      <c r="P96" s="61" t="e">
        <f ca="1">IF(AND('1 - 4 Hr Raw Data'!S92="",'2 - 24 Hr Raw Data'!S92=""),O96/$O$11,"")</f>
        <v>#DIV/0!</v>
      </c>
      <c r="Q96" s="61" t="e">
        <f ca="1">IF(AND('1 - 4 Hr Raw Data'!S92="",'2 - 24 Hr Raw Data'!S92=""),I96/$I$11,"")</f>
        <v>#DIV/0!</v>
      </c>
      <c r="R96" s="61" t="e">
        <f ca="1">IF(AND('1 - 4 Hr Raw Data'!S92="",'2 - 24 Hr Raw Data'!S92=""),J96/$J$11,"")</f>
        <v>#DIV/0!</v>
      </c>
      <c r="S96" s="62" t="e">
        <f>IF(AND('1 - 4 Hr Raw Data'!S92="",'2 - 24 Hr Raw Data'!S92=""),(E96/D96)*($S$4/1.042)*2,"")</f>
        <v>#DIV/0!</v>
      </c>
      <c r="T96" s="63" t="e">
        <f>IF(AND('1 - 4 Hr Raw Data'!S92="",'2 - 24 Hr Raw Data'!S92=""),LOG(S96/S$6,2),"")</f>
        <v>#DIV/0!</v>
      </c>
      <c r="U96" s="64" t="e">
        <f ca="1">IF(AND('1 - 4 Hr Raw Data'!S92="",'2 - 24 Hr Raw Data'!S92=""),(S96/S$11)*100,"")</f>
        <v>#DIV/0!</v>
      </c>
      <c r="V96" s="64" t="e">
        <f ca="1">IF(AND('1 - 4 Hr Raw Data'!S92="",'2 - 24 Hr Raw Data'!S92=""),(S96-S$6)/(S$11-S$6)*100,"")</f>
        <v>#DIV/0!</v>
      </c>
      <c r="W96" s="65" t="e">
        <f ca="1">IF(AND('1 - 4 Hr Raw Data'!S92="",'2 - 24 Hr Raw Data'!S92=""),(T96/T$11)*100,"")</f>
        <v>#DIV/0!</v>
      </c>
      <c r="X96" s="195" t="str">
        <f>IF(AND('1 - 4 Hr Raw Data'!S92&lt;&gt;"",'2 - 24 Hr Raw Data'!S92=""),"4 Hour: "&amp;'1 - 4 Hr Raw Data'!S92,IF(AND('1 - 4 Hr Raw Data'!S92="",'2 - 24 Hr Raw Data'!S92&lt;&gt;""),"24 Hour: "&amp;'2 - 24 Hr Raw Data'!S92,IF(AND('1 - 4 Hr Raw Data'!S92="",'2 - 24 Hr Raw Data'!S92=""),"","4 Hour: "&amp;'1 - 4 Hr Raw Data'!S92&amp;"; 24 Hour: "&amp;'2 - 24 Hr Raw Data'!S92)))</f>
        <v/>
      </c>
      <c r="Y96" s="66" t="b">
        <f t="shared" si="1"/>
        <v>0</v>
      </c>
    </row>
    <row r="97" spans="1:25" s="66" customFormat="1" ht="14" x14ac:dyDescent="0.15">
      <c r="A97" s="223" t="str">
        <f>IF('1 - 4 Hr Raw Data'!Q93="","",'1 - 4 Hr Raw Data'!Q93)</f>
        <v/>
      </c>
      <c r="B97" s="180"/>
      <c r="C97" s="182" t="str">
        <f>IF(A97="","",'1 - 4 Hr Raw Data'!R93)</f>
        <v/>
      </c>
      <c r="D97" s="112">
        <f>IF(AND('1 - 4 Hr Raw Data'!S93="",'2 - 24 Hr Raw Data'!S93=""),'1 - 4 Hr Raw Data'!B93,"")</f>
        <v>0</v>
      </c>
      <c r="E97" s="113">
        <f>IF(AND('1 - 4 Hr Raw Data'!S93="",'2 - 24 Hr Raw Data'!S93=""),'1 - 4 Hr Raw Data'!J93,"")</f>
        <v>0</v>
      </c>
      <c r="F97" s="60">
        <f>IF(AND('1 - 4 Hr Raw Data'!S93="",'2 - 24 Hr Raw Data'!S93=""),'1 - 4 Hr Raw Data'!K93,"")</f>
        <v>0</v>
      </c>
      <c r="G97" s="60">
        <f>IF(AND('1 - 4 Hr Raw Data'!S93="",'2 - 24 Hr Raw Data'!S93=""),'1 - 4 Hr Raw Data'!L93,"")</f>
        <v>0</v>
      </c>
      <c r="H97" s="60">
        <f>IF(AND('1 - 4 Hr Raw Data'!S93="",'2 - 24 Hr Raw Data'!S93=""),'1 - 4 Hr Raw Data'!M93,"")</f>
        <v>0</v>
      </c>
      <c r="I97" s="64">
        <f>IF(AND('1 - 4 Hr Raw Data'!S93="",'2 - 24 Hr Raw Data'!S93=""),'1 - 4 Hr Raw Data'!N93,"")</f>
        <v>0</v>
      </c>
      <c r="J97" s="65">
        <f>IF(AND('1 - 4 Hr Raw Data'!S93="",'2 - 24 Hr Raw Data'!S93=""),'1 - 4 Hr Raw Data'!O93,"")</f>
        <v>0</v>
      </c>
      <c r="K97" s="151" t="e">
        <f>IF(AND('1 - 4 Hr Raw Data'!S93="",'2 - 24 Hr Raw Data'!S93=""),(F97/(E97))*100,"")</f>
        <v>#DIV/0!</v>
      </c>
      <c r="L97" s="61" t="e">
        <f ca="1">IF(AND('1 - 4 Hr Raw Data'!S93="",'2 - 24 Hr Raw Data'!S93=""),K97/$K$11,"")</f>
        <v>#DIV/0!</v>
      </c>
      <c r="M97" s="61" t="e">
        <f>IF(AND('1 - 4 Hr Raw Data'!S93="",'2 - 24 Hr Raw Data'!S93=""),(G97/(E97))*100,"")</f>
        <v>#DIV/0!</v>
      </c>
      <c r="N97" s="61" t="e">
        <f ca="1">IF(AND('1 - 4 Hr Raw Data'!S93="",'2 - 24 Hr Raw Data'!S93=""),M97/$M$11,"")</f>
        <v>#DIV/0!</v>
      </c>
      <c r="O97" s="61" t="e">
        <f>IF(AND('1 - 4 Hr Raw Data'!S93="",'2 - 24 Hr Raw Data'!S93=""),(H97/(E97))*100,"")</f>
        <v>#DIV/0!</v>
      </c>
      <c r="P97" s="61" t="e">
        <f ca="1">IF(AND('1 - 4 Hr Raw Data'!S93="",'2 - 24 Hr Raw Data'!S93=""),O97/$O$11,"")</f>
        <v>#DIV/0!</v>
      </c>
      <c r="Q97" s="61" t="e">
        <f ca="1">IF(AND('1 - 4 Hr Raw Data'!S93="",'2 - 24 Hr Raw Data'!S93=""),I97/$I$11,"")</f>
        <v>#DIV/0!</v>
      </c>
      <c r="R97" s="61" t="e">
        <f ca="1">IF(AND('1 - 4 Hr Raw Data'!S93="",'2 - 24 Hr Raw Data'!S93=""),J97/$J$11,"")</f>
        <v>#DIV/0!</v>
      </c>
      <c r="S97" s="62" t="e">
        <f>IF(AND('1 - 4 Hr Raw Data'!S93="",'2 - 24 Hr Raw Data'!S93=""),(E97/D97)*($S$4/1.042)*2,"")</f>
        <v>#DIV/0!</v>
      </c>
      <c r="T97" s="63" t="e">
        <f>IF(AND('1 - 4 Hr Raw Data'!S93="",'2 - 24 Hr Raw Data'!S93=""),LOG(S97/S$6,2),"")</f>
        <v>#DIV/0!</v>
      </c>
      <c r="U97" s="64" t="e">
        <f ca="1">IF(AND('1 - 4 Hr Raw Data'!S93="",'2 - 24 Hr Raw Data'!S93=""),(S97/S$11)*100,"")</f>
        <v>#DIV/0!</v>
      </c>
      <c r="V97" s="64" t="e">
        <f ca="1">IF(AND('1 - 4 Hr Raw Data'!S93="",'2 - 24 Hr Raw Data'!S93=""),(S97-S$6)/(S$11-S$6)*100,"")</f>
        <v>#DIV/0!</v>
      </c>
      <c r="W97" s="65" t="e">
        <f ca="1">IF(AND('1 - 4 Hr Raw Data'!S93="",'2 - 24 Hr Raw Data'!S93=""),(T97/T$11)*100,"")</f>
        <v>#DIV/0!</v>
      </c>
      <c r="X97" s="195" t="str">
        <f>IF(AND('1 - 4 Hr Raw Data'!S93&lt;&gt;"",'2 - 24 Hr Raw Data'!S93=""),"4 Hour: "&amp;'1 - 4 Hr Raw Data'!S93,IF(AND('1 - 4 Hr Raw Data'!S93="",'2 - 24 Hr Raw Data'!S93&lt;&gt;""),"24 Hour: "&amp;'2 - 24 Hr Raw Data'!S93,IF(AND('1 - 4 Hr Raw Data'!S93="",'2 - 24 Hr Raw Data'!S93=""),"","4 Hour: "&amp;'1 - 4 Hr Raw Data'!S93&amp;"; 24 Hour: "&amp;'2 - 24 Hr Raw Data'!S93)))</f>
        <v/>
      </c>
      <c r="Y97" s="66" t="b">
        <f t="shared" si="1"/>
        <v>0</v>
      </c>
    </row>
    <row r="98" spans="1:25" s="66" customFormat="1" ht="14" x14ac:dyDescent="0.15">
      <c r="A98" s="223" t="str">
        <f>IF('1 - 4 Hr Raw Data'!Q94="","",'1 - 4 Hr Raw Data'!Q94)</f>
        <v/>
      </c>
      <c r="B98" s="180"/>
      <c r="C98" s="182" t="str">
        <f>IF(A98="","",'1 - 4 Hr Raw Data'!R94)</f>
        <v/>
      </c>
      <c r="D98" s="112">
        <f>IF(AND('1 - 4 Hr Raw Data'!S94="",'2 - 24 Hr Raw Data'!S94=""),'1 - 4 Hr Raw Data'!B94,"")</f>
        <v>0</v>
      </c>
      <c r="E98" s="113">
        <f>IF(AND('1 - 4 Hr Raw Data'!S94="",'2 - 24 Hr Raw Data'!S94=""),'1 - 4 Hr Raw Data'!J94,"")</f>
        <v>0</v>
      </c>
      <c r="F98" s="60">
        <f>IF(AND('1 - 4 Hr Raw Data'!S94="",'2 - 24 Hr Raw Data'!S94=""),'1 - 4 Hr Raw Data'!K94,"")</f>
        <v>0</v>
      </c>
      <c r="G98" s="60">
        <f>IF(AND('1 - 4 Hr Raw Data'!S94="",'2 - 24 Hr Raw Data'!S94=""),'1 - 4 Hr Raw Data'!L94,"")</f>
        <v>0</v>
      </c>
      <c r="H98" s="60">
        <f>IF(AND('1 - 4 Hr Raw Data'!S94="",'2 - 24 Hr Raw Data'!S94=""),'1 - 4 Hr Raw Data'!M94,"")</f>
        <v>0</v>
      </c>
      <c r="I98" s="64">
        <f>IF(AND('1 - 4 Hr Raw Data'!S94="",'2 - 24 Hr Raw Data'!S94=""),'1 - 4 Hr Raw Data'!N94,"")</f>
        <v>0</v>
      </c>
      <c r="J98" s="65">
        <f>IF(AND('1 - 4 Hr Raw Data'!S94="",'2 - 24 Hr Raw Data'!S94=""),'1 - 4 Hr Raw Data'!O94,"")</f>
        <v>0</v>
      </c>
      <c r="K98" s="151" t="e">
        <f>IF(AND('1 - 4 Hr Raw Data'!S94="",'2 - 24 Hr Raw Data'!S94=""),(F98/(E98))*100,"")</f>
        <v>#DIV/0!</v>
      </c>
      <c r="L98" s="61" t="e">
        <f ca="1">IF(AND('1 - 4 Hr Raw Data'!S94="",'2 - 24 Hr Raw Data'!S94=""),K98/$K$11,"")</f>
        <v>#DIV/0!</v>
      </c>
      <c r="M98" s="61" t="e">
        <f>IF(AND('1 - 4 Hr Raw Data'!S94="",'2 - 24 Hr Raw Data'!S94=""),(G98/(E98))*100,"")</f>
        <v>#DIV/0!</v>
      </c>
      <c r="N98" s="61" t="e">
        <f ca="1">IF(AND('1 - 4 Hr Raw Data'!S94="",'2 - 24 Hr Raw Data'!S94=""),M98/$M$11,"")</f>
        <v>#DIV/0!</v>
      </c>
      <c r="O98" s="61" t="e">
        <f>IF(AND('1 - 4 Hr Raw Data'!S94="",'2 - 24 Hr Raw Data'!S94=""),(H98/(E98))*100,"")</f>
        <v>#DIV/0!</v>
      </c>
      <c r="P98" s="61" t="e">
        <f ca="1">IF(AND('1 - 4 Hr Raw Data'!S94="",'2 - 24 Hr Raw Data'!S94=""),O98/$O$11,"")</f>
        <v>#DIV/0!</v>
      </c>
      <c r="Q98" s="61" t="e">
        <f ca="1">IF(AND('1 - 4 Hr Raw Data'!S94="",'2 - 24 Hr Raw Data'!S94=""),I98/$I$11,"")</f>
        <v>#DIV/0!</v>
      </c>
      <c r="R98" s="61" t="e">
        <f ca="1">IF(AND('1 - 4 Hr Raw Data'!S94="",'2 - 24 Hr Raw Data'!S94=""),J98/$J$11,"")</f>
        <v>#DIV/0!</v>
      </c>
      <c r="S98" s="62" t="e">
        <f>IF(AND('1 - 4 Hr Raw Data'!S94="",'2 - 24 Hr Raw Data'!S94=""),(E98/D98)*($S$4/1.042)*2,"")</f>
        <v>#DIV/0!</v>
      </c>
      <c r="T98" s="63" t="e">
        <f>IF(AND('1 - 4 Hr Raw Data'!S94="",'2 - 24 Hr Raw Data'!S94=""),LOG(S98/S$6,2),"")</f>
        <v>#DIV/0!</v>
      </c>
      <c r="U98" s="64" t="e">
        <f ca="1">IF(AND('1 - 4 Hr Raw Data'!S94="",'2 - 24 Hr Raw Data'!S94=""),(S98/S$11)*100,"")</f>
        <v>#DIV/0!</v>
      </c>
      <c r="V98" s="64" t="e">
        <f ca="1">IF(AND('1 - 4 Hr Raw Data'!S94="",'2 - 24 Hr Raw Data'!S94=""),(S98-S$6)/(S$11-S$6)*100,"")</f>
        <v>#DIV/0!</v>
      </c>
      <c r="W98" s="65" t="e">
        <f ca="1">IF(AND('1 - 4 Hr Raw Data'!S94="",'2 - 24 Hr Raw Data'!S94=""),(T98/T$11)*100,"")</f>
        <v>#DIV/0!</v>
      </c>
      <c r="X98" s="195" t="str">
        <f>IF(AND('1 - 4 Hr Raw Data'!S94&lt;&gt;"",'2 - 24 Hr Raw Data'!S94=""),"4 Hour: "&amp;'1 - 4 Hr Raw Data'!S94,IF(AND('1 - 4 Hr Raw Data'!S94="",'2 - 24 Hr Raw Data'!S94&lt;&gt;""),"24 Hour: "&amp;'2 - 24 Hr Raw Data'!S94,IF(AND('1 - 4 Hr Raw Data'!S94="",'2 - 24 Hr Raw Data'!S94=""),"","4 Hour: "&amp;'1 - 4 Hr Raw Data'!S94&amp;"; 24 Hour: "&amp;'2 - 24 Hr Raw Data'!S94)))</f>
        <v/>
      </c>
      <c r="Y98" s="66" t="b">
        <f t="shared" si="1"/>
        <v>0</v>
      </c>
    </row>
    <row r="99" spans="1:25" s="66" customFormat="1" ht="14" x14ac:dyDescent="0.15">
      <c r="A99" s="223" t="str">
        <f>IF('1 - 4 Hr Raw Data'!Q95="","",'1 - 4 Hr Raw Data'!Q95)</f>
        <v/>
      </c>
      <c r="B99" s="180"/>
      <c r="C99" s="182" t="str">
        <f>IF(A99="","",'1 - 4 Hr Raw Data'!R95)</f>
        <v/>
      </c>
      <c r="D99" s="112">
        <f>IF(AND('1 - 4 Hr Raw Data'!S95="",'2 - 24 Hr Raw Data'!S95=""),'1 - 4 Hr Raw Data'!B95,"")</f>
        <v>0</v>
      </c>
      <c r="E99" s="113">
        <f>IF(AND('1 - 4 Hr Raw Data'!S95="",'2 - 24 Hr Raw Data'!S95=""),'1 - 4 Hr Raw Data'!J95,"")</f>
        <v>0</v>
      </c>
      <c r="F99" s="60">
        <f>IF(AND('1 - 4 Hr Raw Data'!S95="",'2 - 24 Hr Raw Data'!S95=""),'1 - 4 Hr Raw Data'!K95,"")</f>
        <v>0</v>
      </c>
      <c r="G99" s="60">
        <f>IF(AND('1 - 4 Hr Raw Data'!S95="",'2 - 24 Hr Raw Data'!S95=""),'1 - 4 Hr Raw Data'!L95,"")</f>
        <v>0</v>
      </c>
      <c r="H99" s="60">
        <f>IF(AND('1 - 4 Hr Raw Data'!S95="",'2 - 24 Hr Raw Data'!S95=""),'1 - 4 Hr Raw Data'!M95,"")</f>
        <v>0</v>
      </c>
      <c r="I99" s="64">
        <f>IF(AND('1 - 4 Hr Raw Data'!S95="",'2 - 24 Hr Raw Data'!S95=""),'1 - 4 Hr Raw Data'!N95,"")</f>
        <v>0</v>
      </c>
      <c r="J99" s="65">
        <f>IF(AND('1 - 4 Hr Raw Data'!S95="",'2 - 24 Hr Raw Data'!S95=""),'1 - 4 Hr Raw Data'!O95,"")</f>
        <v>0</v>
      </c>
      <c r="K99" s="151" t="e">
        <f>IF(AND('1 - 4 Hr Raw Data'!S95="",'2 - 24 Hr Raw Data'!S95=""),(F99/(E99))*100,"")</f>
        <v>#DIV/0!</v>
      </c>
      <c r="L99" s="61" t="e">
        <f ca="1">IF(AND('1 - 4 Hr Raw Data'!S95="",'2 - 24 Hr Raw Data'!S95=""),K99/$K$11,"")</f>
        <v>#DIV/0!</v>
      </c>
      <c r="M99" s="61" t="e">
        <f>IF(AND('1 - 4 Hr Raw Data'!S95="",'2 - 24 Hr Raw Data'!S95=""),(G99/(E99))*100,"")</f>
        <v>#DIV/0!</v>
      </c>
      <c r="N99" s="61" t="e">
        <f ca="1">IF(AND('1 - 4 Hr Raw Data'!S95="",'2 - 24 Hr Raw Data'!S95=""),M99/$M$11,"")</f>
        <v>#DIV/0!</v>
      </c>
      <c r="O99" s="61" t="e">
        <f>IF(AND('1 - 4 Hr Raw Data'!S95="",'2 - 24 Hr Raw Data'!S95=""),(H99/(E99))*100,"")</f>
        <v>#DIV/0!</v>
      </c>
      <c r="P99" s="61" t="e">
        <f ca="1">IF(AND('1 - 4 Hr Raw Data'!S95="",'2 - 24 Hr Raw Data'!S95=""),O99/$O$11,"")</f>
        <v>#DIV/0!</v>
      </c>
      <c r="Q99" s="61" t="e">
        <f ca="1">IF(AND('1 - 4 Hr Raw Data'!S95="",'2 - 24 Hr Raw Data'!S95=""),I99/$I$11,"")</f>
        <v>#DIV/0!</v>
      </c>
      <c r="R99" s="61" t="e">
        <f ca="1">IF(AND('1 - 4 Hr Raw Data'!S95="",'2 - 24 Hr Raw Data'!S95=""),J99/$J$11,"")</f>
        <v>#DIV/0!</v>
      </c>
      <c r="S99" s="62" t="e">
        <f>IF(AND('1 - 4 Hr Raw Data'!S95="",'2 - 24 Hr Raw Data'!S95=""),(E99/D99)*($S$4/1.042)*2,"")</f>
        <v>#DIV/0!</v>
      </c>
      <c r="T99" s="63" t="e">
        <f>IF(AND('1 - 4 Hr Raw Data'!S95="",'2 - 24 Hr Raw Data'!S95=""),LOG(S99/S$6,2),"")</f>
        <v>#DIV/0!</v>
      </c>
      <c r="U99" s="64" t="e">
        <f ca="1">IF(AND('1 - 4 Hr Raw Data'!S95="",'2 - 24 Hr Raw Data'!S95=""),(S99/S$11)*100,"")</f>
        <v>#DIV/0!</v>
      </c>
      <c r="V99" s="64" t="e">
        <f ca="1">IF(AND('1 - 4 Hr Raw Data'!S95="",'2 - 24 Hr Raw Data'!S95=""),(S99-S$6)/(S$11-S$6)*100,"")</f>
        <v>#DIV/0!</v>
      </c>
      <c r="W99" s="65" t="e">
        <f ca="1">IF(AND('1 - 4 Hr Raw Data'!S95="",'2 - 24 Hr Raw Data'!S95=""),(T99/T$11)*100,"")</f>
        <v>#DIV/0!</v>
      </c>
      <c r="X99" s="195" t="str">
        <f>IF(AND('1 - 4 Hr Raw Data'!S95&lt;&gt;"",'2 - 24 Hr Raw Data'!S95=""),"4 Hour: "&amp;'1 - 4 Hr Raw Data'!S95,IF(AND('1 - 4 Hr Raw Data'!S95="",'2 - 24 Hr Raw Data'!S95&lt;&gt;""),"24 Hour: "&amp;'2 - 24 Hr Raw Data'!S95,IF(AND('1 - 4 Hr Raw Data'!S95="",'2 - 24 Hr Raw Data'!S95=""),"","4 Hour: "&amp;'1 - 4 Hr Raw Data'!S95&amp;"; 24 Hour: "&amp;'2 - 24 Hr Raw Data'!S95)))</f>
        <v/>
      </c>
      <c r="Y99" s="66" t="b">
        <f t="shared" si="1"/>
        <v>0</v>
      </c>
    </row>
    <row r="100" spans="1:25" s="66" customFormat="1" ht="14" x14ac:dyDescent="0.15">
      <c r="A100" s="223" t="str">
        <f>IF('1 - 4 Hr Raw Data'!Q96="","",'1 - 4 Hr Raw Data'!Q96)</f>
        <v/>
      </c>
      <c r="B100" s="180"/>
      <c r="C100" s="182" t="str">
        <f>IF(A100="","",'1 - 4 Hr Raw Data'!R96)</f>
        <v/>
      </c>
      <c r="D100" s="112">
        <f>IF(AND('1 - 4 Hr Raw Data'!S96="",'2 - 24 Hr Raw Data'!S96=""),'1 - 4 Hr Raw Data'!B96,"")</f>
        <v>0</v>
      </c>
      <c r="E100" s="113">
        <f>IF(AND('1 - 4 Hr Raw Data'!S96="",'2 - 24 Hr Raw Data'!S96=""),'1 - 4 Hr Raw Data'!J96,"")</f>
        <v>0</v>
      </c>
      <c r="F100" s="60">
        <f>IF(AND('1 - 4 Hr Raw Data'!S96="",'2 - 24 Hr Raw Data'!S96=""),'1 - 4 Hr Raw Data'!K96,"")</f>
        <v>0</v>
      </c>
      <c r="G100" s="60">
        <f>IF(AND('1 - 4 Hr Raw Data'!S96="",'2 - 24 Hr Raw Data'!S96=""),'1 - 4 Hr Raw Data'!L96,"")</f>
        <v>0</v>
      </c>
      <c r="H100" s="60">
        <f>IF(AND('1 - 4 Hr Raw Data'!S96="",'2 - 24 Hr Raw Data'!S96=""),'1 - 4 Hr Raw Data'!M96,"")</f>
        <v>0</v>
      </c>
      <c r="I100" s="64">
        <f>IF(AND('1 - 4 Hr Raw Data'!S96="",'2 - 24 Hr Raw Data'!S96=""),'1 - 4 Hr Raw Data'!N96,"")</f>
        <v>0</v>
      </c>
      <c r="J100" s="65">
        <f>IF(AND('1 - 4 Hr Raw Data'!S96="",'2 - 24 Hr Raw Data'!S96=""),'1 - 4 Hr Raw Data'!O96,"")</f>
        <v>0</v>
      </c>
      <c r="K100" s="151" t="e">
        <f>IF(AND('1 - 4 Hr Raw Data'!S96="",'2 - 24 Hr Raw Data'!S96=""),(F100/(E100))*100,"")</f>
        <v>#DIV/0!</v>
      </c>
      <c r="L100" s="61" t="e">
        <f ca="1">IF(AND('1 - 4 Hr Raw Data'!S96="",'2 - 24 Hr Raw Data'!S96=""),K100/$K$11,"")</f>
        <v>#DIV/0!</v>
      </c>
      <c r="M100" s="61" t="e">
        <f>IF(AND('1 - 4 Hr Raw Data'!S96="",'2 - 24 Hr Raw Data'!S96=""),(G100/(E100))*100,"")</f>
        <v>#DIV/0!</v>
      </c>
      <c r="N100" s="61" t="e">
        <f ca="1">IF(AND('1 - 4 Hr Raw Data'!S96="",'2 - 24 Hr Raw Data'!S96=""),M100/$M$11,"")</f>
        <v>#DIV/0!</v>
      </c>
      <c r="O100" s="61" t="e">
        <f>IF(AND('1 - 4 Hr Raw Data'!S96="",'2 - 24 Hr Raw Data'!S96=""),(H100/(E100))*100,"")</f>
        <v>#DIV/0!</v>
      </c>
      <c r="P100" s="61" t="e">
        <f ca="1">IF(AND('1 - 4 Hr Raw Data'!S96="",'2 - 24 Hr Raw Data'!S96=""),O100/$O$11,"")</f>
        <v>#DIV/0!</v>
      </c>
      <c r="Q100" s="61" t="e">
        <f ca="1">IF(AND('1 - 4 Hr Raw Data'!S96="",'2 - 24 Hr Raw Data'!S96=""),I100/$I$11,"")</f>
        <v>#DIV/0!</v>
      </c>
      <c r="R100" s="61" t="e">
        <f ca="1">IF(AND('1 - 4 Hr Raw Data'!S96="",'2 - 24 Hr Raw Data'!S96=""),J100/$J$11,"")</f>
        <v>#DIV/0!</v>
      </c>
      <c r="S100" s="62" t="e">
        <f>IF(AND('1 - 4 Hr Raw Data'!S96="",'2 - 24 Hr Raw Data'!S96=""),(E100/D100)*($S$4/1.042)*2,"")</f>
        <v>#DIV/0!</v>
      </c>
      <c r="T100" s="63" t="e">
        <f>IF(AND('1 - 4 Hr Raw Data'!S96="",'2 - 24 Hr Raw Data'!S96=""),LOG(S100/S$6,2),"")</f>
        <v>#DIV/0!</v>
      </c>
      <c r="U100" s="64" t="e">
        <f ca="1">IF(AND('1 - 4 Hr Raw Data'!S96="",'2 - 24 Hr Raw Data'!S96=""),(S100/S$11)*100,"")</f>
        <v>#DIV/0!</v>
      </c>
      <c r="V100" s="64" t="e">
        <f ca="1">IF(AND('1 - 4 Hr Raw Data'!S96="",'2 - 24 Hr Raw Data'!S96=""),(S100-S$6)/(S$11-S$6)*100,"")</f>
        <v>#DIV/0!</v>
      </c>
      <c r="W100" s="65" t="e">
        <f ca="1">IF(AND('1 - 4 Hr Raw Data'!S96="",'2 - 24 Hr Raw Data'!S96=""),(T100/T$11)*100,"")</f>
        <v>#DIV/0!</v>
      </c>
      <c r="X100" s="195" t="str">
        <f>IF(AND('1 - 4 Hr Raw Data'!S96&lt;&gt;"",'2 - 24 Hr Raw Data'!S96=""),"4 Hour: "&amp;'1 - 4 Hr Raw Data'!S96,IF(AND('1 - 4 Hr Raw Data'!S96="",'2 - 24 Hr Raw Data'!S96&lt;&gt;""),"24 Hour: "&amp;'2 - 24 Hr Raw Data'!S96,IF(AND('1 - 4 Hr Raw Data'!S96="",'2 - 24 Hr Raw Data'!S96=""),"","4 Hour: "&amp;'1 - 4 Hr Raw Data'!S96&amp;"; 24 Hour: "&amp;'2 - 24 Hr Raw Data'!S96)))</f>
        <v/>
      </c>
      <c r="Y100" s="66" t="b">
        <f t="shared" si="1"/>
        <v>0</v>
      </c>
    </row>
    <row r="101" spans="1:25" s="66" customFormat="1" ht="14" x14ac:dyDescent="0.15">
      <c r="A101" s="223" t="str">
        <f>IF('1 - 4 Hr Raw Data'!Q97="","",'1 - 4 Hr Raw Data'!Q97)</f>
        <v/>
      </c>
      <c r="B101" s="180"/>
      <c r="C101" s="182" t="str">
        <f>IF(A101="","",'1 - 4 Hr Raw Data'!R97)</f>
        <v/>
      </c>
      <c r="D101" s="112">
        <f>IF(AND('1 - 4 Hr Raw Data'!S97="",'2 - 24 Hr Raw Data'!S97=""),'1 - 4 Hr Raw Data'!B97,"")</f>
        <v>0</v>
      </c>
      <c r="E101" s="113">
        <f>IF(AND('1 - 4 Hr Raw Data'!S97="",'2 - 24 Hr Raw Data'!S97=""),'1 - 4 Hr Raw Data'!J97,"")</f>
        <v>0</v>
      </c>
      <c r="F101" s="60">
        <f>IF(AND('1 - 4 Hr Raw Data'!S97="",'2 - 24 Hr Raw Data'!S97=""),'1 - 4 Hr Raw Data'!K97,"")</f>
        <v>0</v>
      </c>
      <c r="G101" s="60">
        <f>IF(AND('1 - 4 Hr Raw Data'!S97="",'2 - 24 Hr Raw Data'!S97=""),'1 - 4 Hr Raw Data'!L97,"")</f>
        <v>0</v>
      </c>
      <c r="H101" s="60">
        <f>IF(AND('1 - 4 Hr Raw Data'!S97="",'2 - 24 Hr Raw Data'!S97=""),'1 - 4 Hr Raw Data'!M97,"")</f>
        <v>0</v>
      </c>
      <c r="I101" s="64">
        <f>IF(AND('1 - 4 Hr Raw Data'!S97="",'2 - 24 Hr Raw Data'!S97=""),'1 - 4 Hr Raw Data'!N97,"")</f>
        <v>0</v>
      </c>
      <c r="J101" s="65">
        <f>IF(AND('1 - 4 Hr Raw Data'!S97="",'2 - 24 Hr Raw Data'!S97=""),'1 - 4 Hr Raw Data'!O97,"")</f>
        <v>0</v>
      </c>
      <c r="K101" s="151" t="e">
        <f>IF(AND('1 - 4 Hr Raw Data'!S97="",'2 - 24 Hr Raw Data'!S97=""),(F101/(E101))*100,"")</f>
        <v>#DIV/0!</v>
      </c>
      <c r="L101" s="61" t="e">
        <f ca="1">IF(AND('1 - 4 Hr Raw Data'!S97="",'2 - 24 Hr Raw Data'!S97=""),K101/$K$11,"")</f>
        <v>#DIV/0!</v>
      </c>
      <c r="M101" s="61" t="e">
        <f>IF(AND('1 - 4 Hr Raw Data'!S97="",'2 - 24 Hr Raw Data'!S97=""),(G101/(E101))*100,"")</f>
        <v>#DIV/0!</v>
      </c>
      <c r="N101" s="61" t="e">
        <f ca="1">IF(AND('1 - 4 Hr Raw Data'!S97="",'2 - 24 Hr Raw Data'!S97=""),M101/$M$11,"")</f>
        <v>#DIV/0!</v>
      </c>
      <c r="O101" s="61" t="e">
        <f>IF(AND('1 - 4 Hr Raw Data'!S97="",'2 - 24 Hr Raw Data'!S97=""),(H101/(E101))*100,"")</f>
        <v>#DIV/0!</v>
      </c>
      <c r="P101" s="61" t="e">
        <f ca="1">IF(AND('1 - 4 Hr Raw Data'!S97="",'2 - 24 Hr Raw Data'!S97=""),O101/$O$11,"")</f>
        <v>#DIV/0!</v>
      </c>
      <c r="Q101" s="61" t="e">
        <f ca="1">IF(AND('1 - 4 Hr Raw Data'!S97="",'2 - 24 Hr Raw Data'!S97=""),I101/$I$11,"")</f>
        <v>#DIV/0!</v>
      </c>
      <c r="R101" s="61" t="e">
        <f ca="1">IF(AND('1 - 4 Hr Raw Data'!S97="",'2 - 24 Hr Raw Data'!S97=""),J101/$J$11,"")</f>
        <v>#DIV/0!</v>
      </c>
      <c r="S101" s="62" t="e">
        <f>IF(AND('1 - 4 Hr Raw Data'!S97="",'2 - 24 Hr Raw Data'!S97=""),(E101/D101)*($S$4/1.042)*2,"")</f>
        <v>#DIV/0!</v>
      </c>
      <c r="T101" s="63" t="e">
        <f>IF(AND('1 - 4 Hr Raw Data'!S97="",'2 - 24 Hr Raw Data'!S97=""),LOG(S101/S$6,2),"")</f>
        <v>#DIV/0!</v>
      </c>
      <c r="U101" s="64" t="e">
        <f ca="1">IF(AND('1 - 4 Hr Raw Data'!S97="",'2 - 24 Hr Raw Data'!S97=""),(S101/S$11)*100,"")</f>
        <v>#DIV/0!</v>
      </c>
      <c r="V101" s="64" t="e">
        <f ca="1">IF(AND('1 - 4 Hr Raw Data'!S97="",'2 - 24 Hr Raw Data'!S97=""),(S101-S$6)/(S$11-S$6)*100,"")</f>
        <v>#DIV/0!</v>
      </c>
      <c r="W101" s="65" t="e">
        <f ca="1">IF(AND('1 - 4 Hr Raw Data'!S97="",'2 - 24 Hr Raw Data'!S97=""),(T101/T$11)*100,"")</f>
        <v>#DIV/0!</v>
      </c>
      <c r="X101" s="195" t="str">
        <f>IF(AND('1 - 4 Hr Raw Data'!S97&lt;&gt;"",'2 - 24 Hr Raw Data'!S97=""),"4 Hour: "&amp;'1 - 4 Hr Raw Data'!S97,IF(AND('1 - 4 Hr Raw Data'!S97="",'2 - 24 Hr Raw Data'!S97&lt;&gt;""),"24 Hour: "&amp;'2 - 24 Hr Raw Data'!S97,IF(AND('1 - 4 Hr Raw Data'!S97="",'2 - 24 Hr Raw Data'!S97=""),"","4 Hour: "&amp;'1 - 4 Hr Raw Data'!S97&amp;"; 24 Hour: "&amp;'2 - 24 Hr Raw Data'!S97)))</f>
        <v/>
      </c>
      <c r="Y101" s="66" t="b">
        <f t="shared" si="1"/>
        <v>0</v>
      </c>
    </row>
    <row r="102" spans="1:25" s="66" customFormat="1" ht="14" x14ac:dyDescent="0.15">
      <c r="A102" s="223" t="str">
        <f>IF('1 - 4 Hr Raw Data'!Q98="","",'1 - 4 Hr Raw Data'!Q98)</f>
        <v/>
      </c>
      <c r="B102" s="180"/>
      <c r="C102" s="182" t="str">
        <f>IF(A102="","",'1 - 4 Hr Raw Data'!R98)</f>
        <v/>
      </c>
      <c r="D102" s="112">
        <f>IF(AND('1 - 4 Hr Raw Data'!S98="",'2 - 24 Hr Raw Data'!S98=""),'1 - 4 Hr Raw Data'!B98,"")</f>
        <v>0</v>
      </c>
      <c r="E102" s="113">
        <f>IF(AND('1 - 4 Hr Raw Data'!S98="",'2 - 24 Hr Raw Data'!S98=""),'1 - 4 Hr Raw Data'!J98,"")</f>
        <v>0</v>
      </c>
      <c r="F102" s="60">
        <f>IF(AND('1 - 4 Hr Raw Data'!S98="",'2 - 24 Hr Raw Data'!S98=""),'1 - 4 Hr Raw Data'!K98,"")</f>
        <v>0</v>
      </c>
      <c r="G102" s="60">
        <f>IF(AND('1 - 4 Hr Raw Data'!S98="",'2 - 24 Hr Raw Data'!S98=""),'1 - 4 Hr Raw Data'!L98,"")</f>
        <v>0</v>
      </c>
      <c r="H102" s="60">
        <f>IF(AND('1 - 4 Hr Raw Data'!S98="",'2 - 24 Hr Raw Data'!S98=""),'1 - 4 Hr Raw Data'!M98,"")</f>
        <v>0</v>
      </c>
      <c r="I102" s="64">
        <f>IF(AND('1 - 4 Hr Raw Data'!S98="",'2 - 24 Hr Raw Data'!S98=""),'1 - 4 Hr Raw Data'!N98,"")</f>
        <v>0</v>
      </c>
      <c r="J102" s="65">
        <f>IF(AND('1 - 4 Hr Raw Data'!S98="",'2 - 24 Hr Raw Data'!S98=""),'1 - 4 Hr Raw Data'!O98,"")</f>
        <v>0</v>
      </c>
      <c r="K102" s="151" t="e">
        <f>IF(AND('1 - 4 Hr Raw Data'!S98="",'2 - 24 Hr Raw Data'!S98=""),(F102/(E102))*100,"")</f>
        <v>#DIV/0!</v>
      </c>
      <c r="L102" s="61" t="e">
        <f ca="1">IF(AND('1 - 4 Hr Raw Data'!S98="",'2 - 24 Hr Raw Data'!S98=""),K102/$K$11,"")</f>
        <v>#DIV/0!</v>
      </c>
      <c r="M102" s="61" t="e">
        <f>IF(AND('1 - 4 Hr Raw Data'!S98="",'2 - 24 Hr Raw Data'!S98=""),(G102/(E102))*100,"")</f>
        <v>#DIV/0!</v>
      </c>
      <c r="N102" s="61" t="e">
        <f ca="1">IF(AND('1 - 4 Hr Raw Data'!S98="",'2 - 24 Hr Raw Data'!S98=""),M102/$M$11,"")</f>
        <v>#DIV/0!</v>
      </c>
      <c r="O102" s="61" t="e">
        <f>IF(AND('1 - 4 Hr Raw Data'!S98="",'2 - 24 Hr Raw Data'!S98=""),(H102/(E102))*100,"")</f>
        <v>#DIV/0!</v>
      </c>
      <c r="P102" s="61" t="e">
        <f ca="1">IF(AND('1 - 4 Hr Raw Data'!S98="",'2 - 24 Hr Raw Data'!S98=""),O102/$O$11,"")</f>
        <v>#DIV/0!</v>
      </c>
      <c r="Q102" s="61" t="e">
        <f ca="1">IF(AND('1 - 4 Hr Raw Data'!S98="",'2 - 24 Hr Raw Data'!S98=""),I102/$I$11,"")</f>
        <v>#DIV/0!</v>
      </c>
      <c r="R102" s="61" t="e">
        <f ca="1">IF(AND('1 - 4 Hr Raw Data'!S98="",'2 - 24 Hr Raw Data'!S98=""),J102/$J$11,"")</f>
        <v>#DIV/0!</v>
      </c>
      <c r="S102" s="62" t="e">
        <f>IF(AND('1 - 4 Hr Raw Data'!S98="",'2 - 24 Hr Raw Data'!S98=""),(E102/D102)*($S$4/1.042)*2,"")</f>
        <v>#DIV/0!</v>
      </c>
      <c r="T102" s="63" t="e">
        <f>IF(AND('1 - 4 Hr Raw Data'!S98="",'2 - 24 Hr Raw Data'!S98=""),LOG(S102/S$6,2),"")</f>
        <v>#DIV/0!</v>
      </c>
      <c r="U102" s="64" t="e">
        <f ca="1">IF(AND('1 - 4 Hr Raw Data'!S98="",'2 - 24 Hr Raw Data'!S98=""),(S102/S$11)*100,"")</f>
        <v>#DIV/0!</v>
      </c>
      <c r="V102" s="64" t="e">
        <f ca="1">IF(AND('1 - 4 Hr Raw Data'!S98="",'2 - 24 Hr Raw Data'!S98=""),(S102-S$6)/(S$11-S$6)*100,"")</f>
        <v>#DIV/0!</v>
      </c>
      <c r="W102" s="65" t="e">
        <f ca="1">IF(AND('1 - 4 Hr Raw Data'!S98="",'2 - 24 Hr Raw Data'!S98=""),(T102/T$11)*100,"")</f>
        <v>#DIV/0!</v>
      </c>
      <c r="X102" s="195" t="str">
        <f>IF(AND('1 - 4 Hr Raw Data'!S98&lt;&gt;"",'2 - 24 Hr Raw Data'!S98=""),"4 Hour: "&amp;'1 - 4 Hr Raw Data'!S98,IF(AND('1 - 4 Hr Raw Data'!S98="",'2 - 24 Hr Raw Data'!S98&lt;&gt;""),"24 Hour: "&amp;'2 - 24 Hr Raw Data'!S98,IF(AND('1 - 4 Hr Raw Data'!S98="",'2 - 24 Hr Raw Data'!S98=""),"","4 Hour: "&amp;'1 - 4 Hr Raw Data'!S98&amp;"; 24 Hour: "&amp;'2 - 24 Hr Raw Data'!S98)))</f>
        <v/>
      </c>
      <c r="Y102" s="66" t="b">
        <f t="shared" si="1"/>
        <v>0</v>
      </c>
    </row>
    <row r="103" spans="1:25" s="66" customFormat="1" ht="14" x14ac:dyDescent="0.15">
      <c r="A103" s="223" t="str">
        <f>IF('1 - 4 Hr Raw Data'!Q99="","",'1 - 4 Hr Raw Data'!Q99)</f>
        <v/>
      </c>
      <c r="B103" s="180"/>
      <c r="C103" s="182" t="str">
        <f>IF(A103="","",'1 - 4 Hr Raw Data'!R99)</f>
        <v/>
      </c>
      <c r="D103" s="112">
        <f>IF(AND('1 - 4 Hr Raw Data'!S99="",'2 - 24 Hr Raw Data'!S99=""),'1 - 4 Hr Raw Data'!B99,"")</f>
        <v>0</v>
      </c>
      <c r="E103" s="113">
        <f>IF(AND('1 - 4 Hr Raw Data'!S99="",'2 - 24 Hr Raw Data'!S99=""),'1 - 4 Hr Raw Data'!J99,"")</f>
        <v>0</v>
      </c>
      <c r="F103" s="60">
        <f>IF(AND('1 - 4 Hr Raw Data'!S99="",'2 - 24 Hr Raw Data'!S99=""),'1 - 4 Hr Raw Data'!K99,"")</f>
        <v>0</v>
      </c>
      <c r="G103" s="60">
        <f>IF(AND('1 - 4 Hr Raw Data'!S99="",'2 - 24 Hr Raw Data'!S99=""),'1 - 4 Hr Raw Data'!L99,"")</f>
        <v>0</v>
      </c>
      <c r="H103" s="60">
        <f>IF(AND('1 - 4 Hr Raw Data'!S99="",'2 - 24 Hr Raw Data'!S99=""),'1 - 4 Hr Raw Data'!M99,"")</f>
        <v>0</v>
      </c>
      <c r="I103" s="64">
        <f>IF(AND('1 - 4 Hr Raw Data'!S99="",'2 - 24 Hr Raw Data'!S99=""),'1 - 4 Hr Raw Data'!N99,"")</f>
        <v>0</v>
      </c>
      <c r="J103" s="65">
        <f>IF(AND('1 - 4 Hr Raw Data'!S99="",'2 - 24 Hr Raw Data'!S99=""),'1 - 4 Hr Raw Data'!O99,"")</f>
        <v>0</v>
      </c>
      <c r="K103" s="151" t="e">
        <f>IF(AND('1 - 4 Hr Raw Data'!S99="",'2 - 24 Hr Raw Data'!S99=""),(F103/(E103))*100,"")</f>
        <v>#DIV/0!</v>
      </c>
      <c r="L103" s="61" t="e">
        <f ca="1">IF(AND('1 - 4 Hr Raw Data'!S99="",'2 - 24 Hr Raw Data'!S99=""),K103/$K$11,"")</f>
        <v>#DIV/0!</v>
      </c>
      <c r="M103" s="61" t="e">
        <f>IF(AND('1 - 4 Hr Raw Data'!S99="",'2 - 24 Hr Raw Data'!S99=""),(G103/(E103))*100,"")</f>
        <v>#DIV/0!</v>
      </c>
      <c r="N103" s="61" t="e">
        <f ca="1">IF(AND('1 - 4 Hr Raw Data'!S99="",'2 - 24 Hr Raw Data'!S99=""),M103/$M$11,"")</f>
        <v>#DIV/0!</v>
      </c>
      <c r="O103" s="61" t="e">
        <f>IF(AND('1 - 4 Hr Raw Data'!S99="",'2 - 24 Hr Raw Data'!S99=""),(H103/(E103))*100,"")</f>
        <v>#DIV/0!</v>
      </c>
      <c r="P103" s="61" t="e">
        <f ca="1">IF(AND('1 - 4 Hr Raw Data'!S99="",'2 - 24 Hr Raw Data'!S99=""),O103/$O$11,"")</f>
        <v>#DIV/0!</v>
      </c>
      <c r="Q103" s="61" t="e">
        <f ca="1">IF(AND('1 - 4 Hr Raw Data'!S99="",'2 - 24 Hr Raw Data'!S99=""),I103/$I$11,"")</f>
        <v>#DIV/0!</v>
      </c>
      <c r="R103" s="61" t="e">
        <f ca="1">IF(AND('1 - 4 Hr Raw Data'!S99="",'2 - 24 Hr Raw Data'!S99=""),J103/$J$11,"")</f>
        <v>#DIV/0!</v>
      </c>
      <c r="S103" s="62" t="e">
        <f>IF(AND('1 - 4 Hr Raw Data'!S99="",'2 - 24 Hr Raw Data'!S99=""),(E103/D103)*($S$4/1.042)*2,"")</f>
        <v>#DIV/0!</v>
      </c>
      <c r="T103" s="63" t="e">
        <f>IF(AND('1 - 4 Hr Raw Data'!S99="",'2 - 24 Hr Raw Data'!S99=""),LOG(S103/S$6,2),"")</f>
        <v>#DIV/0!</v>
      </c>
      <c r="U103" s="64" t="e">
        <f ca="1">IF(AND('1 - 4 Hr Raw Data'!S99="",'2 - 24 Hr Raw Data'!S99=""),(S103/S$11)*100,"")</f>
        <v>#DIV/0!</v>
      </c>
      <c r="V103" s="64" t="e">
        <f ca="1">IF(AND('1 - 4 Hr Raw Data'!S99="",'2 - 24 Hr Raw Data'!S99=""),(S103-S$6)/(S$11-S$6)*100,"")</f>
        <v>#DIV/0!</v>
      </c>
      <c r="W103" s="65" t="e">
        <f ca="1">IF(AND('1 - 4 Hr Raw Data'!S99="",'2 - 24 Hr Raw Data'!S99=""),(T103/T$11)*100,"")</f>
        <v>#DIV/0!</v>
      </c>
      <c r="X103" s="195" t="str">
        <f>IF(AND('1 - 4 Hr Raw Data'!S99&lt;&gt;"",'2 - 24 Hr Raw Data'!S99=""),"4 Hour: "&amp;'1 - 4 Hr Raw Data'!S99,IF(AND('1 - 4 Hr Raw Data'!S99="",'2 - 24 Hr Raw Data'!S99&lt;&gt;""),"24 Hour: "&amp;'2 - 24 Hr Raw Data'!S99,IF(AND('1 - 4 Hr Raw Data'!S99="",'2 - 24 Hr Raw Data'!S99=""),"","4 Hour: "&amp;'1 - 4 Hr Raw Data'!S99&amp;"; 24 Hour: "&amp;'2 - 24 Hr Raw Data'!S99)))</f>
        <v/>
      </c>
      <c r="Y103" s="66" t="b">
        <f t="shared" si="1"/>
        <v>0</v>
      </c>
    </row>
    <row r="104" spans="1:25" s="66" customFormat="1" ht="14" x14ac:dyDescent="0.15">
      <c r="A104" s="223" t="str">
        <f>IF('1 - 4 Hr Raw Data'!Q100="","",'1 - 4 Hr Raw Data'!Q100)</f>
        <v/>
      </c>
      <c r="B104" s="180"/>
      <c r="C104" s="182" t="str">
        <f>IF(A104="","",'1 - 4 Hr Raw Data'!R100)</f>
        <v/>
      </c>
      <c r="D104" s="112">
        <f>IF(AND('1 - 4 Hr Raw Data'!S100="",'2 - 24 Hr Raw Data'!S100=""),'1 - 4 Hr Raw Data'!B100,"")</f>
        <v>0</v>
      </c>
      <c r="E104" s="113">
        <f>IF(AND('1 - 4 Hr Raw Data'!S100="",'2 - 24 Hr Raw Data'!S100=""),'1 - 4 Hr Raw Data'!J100,"")</f>
        <v>0</v>
      </c>
      <c r="F104" s="60">
        <f>IF(AND('1 - 4 Hr Raw Data'!S100="",'2 - 24 Hr Raw Data'!S100=""),'1 - 4 Hr Raw Data'!K100,"")</f>
        <v>0</v>
      </c>
      <c r="G104" s="60">
        <f>IF(AND('1 - 4 Hr Raw Data'!S100="",'2 - 24 Hr Raw Data'!S100=""),'1 - 4 Hr Raw Data'!L100,"")</f>
        <v>0</v>
      </c>
      <c r="H104" s="60">
        <f>IF(AND('1 - 4 Hr Raw Data'!S100="",'2 - 24 Hr Raw Data'!S100=""),'1 - 4 Hr Raw Data'!M100,"")</f>
        <v>0</v>
      </c>
      <c r="I104" s="64">
        <f>IF(AND('1 - 4 Hr Raw Data'!S100="",'2 - 24 Hr Raw Data'!S100=""),'1 - 4 Hr Raw Data'!N100,"")</f>
        <v>0</v>
      </c>
      <c r="J104" s="65">
        <f>IF(AND('1 - 4 Hr Raw Data'!S100="",'2 - 24 Hr Raw Data'!S100=""),'1 - 4 Hr Raw Data'!O100,"")</f>
        <v>0</v>
      </c>
      <c r="K104" s="151" t="e">
        <f>IF(AND('1 - 4 Hr Raw Data'!S100="",'2 - 24 Hr Raw Data'!S100=""),(F104/(E104))*100,"")</f>
        <v>#DIV/0!</v>
      </c>
      <c r="L104" s="61" t="e">
        <f ca="1">IF(AND('1 - 4 Hr Raw Data'!S100="",'2 - 24 Hr Raw Data'!S100=""),K104/$K$11,"")</f>
        <v>#DIV/0!</v>
      </c>
      <c r="M104" s="61" t="e">
        <f>IF(AND('1 - 4 Hr Raw Data'!S100="",'2 - 24 Hr Raw Data'!S100=""),(G104/(E104))*100,"")</f>
        <v>#DIV/0!</v>
      </c>
      <c r="N104" s="61" t="e">
        <f ca="1">IF(AND('1 - 4 Hr Raw Data'!S100="",'2 - 24 Hr Raw Data'!S100=""),M104/$M$11,"")</f>
        <v>#DIV/0!</v>
      </c>
      <c r="O104" s="61" t="e">
        <f>IF(AND('1 - 4 Hr Raw Data'!S100="",'2 - 24 Hr Raw Data'!S100=""),(H104/(E104))*100,"")</f>
        <v>#DIV/0!</v>
      </c>
      <c r="P104" s="61" t="e">
        <f ca="1">IF(AND('1 - 4 Hr Raw Data'!S100="",'2 - 24 Hr Raw Data'!S100=""),O104/$O$11,"")</f>
        <v>#DIV/0!</v>
      </c>
      <c r="Q104" s="61" t="e">
        <f ca="1">IF(AND('1 - 4 Hr Raw Data'!S100="",'2 - 24 Hr Raw Data'!S100=""),I104/$I$11,"")</f>
        <v>#DIV/0!</v>
      </c>
      <c r="R104" s="61" t="e">
        <f ca="1">IF(AND('1 - 4 Hr Raw Data'!S100="",'2 - 24 Hr Raw Data'!S100=""),J104/$J$11,"")</f>
        <v>#DIV/0!</v>
      </c>
      <c r="S104" s="62" t="e">
        <f>IF(AND('1 - 4 Hr Raw Data'!S100="",'2 - 24 Hr Raw Data'!S100=""),(E104/D104)*($S$4/1.042)*2,"")</f>
        <v>#DIV/0!</v>
      </c>
      <c r="T104" s="63" t="e">
        <f>IF(AND('1 - 4 Hr Raw Data'!S100="",'2 - 24 Hr Raw Data'!S100=""),LOG(S104/S$6,2),"")</f>
        <v>#DIV/0!</v>
      </c>
      <c r="U104" s="64" t="e">
        <f ca="1">IF(AND('1 - 4 Hr Raw Data'!S100="",'2 - 24 Hr Raw Data'!S100=""),(S104/S$11)*100,"")</f>
        <v>#DIV/0!</v>
      </c>
      <c r="V104" s="64" t="e">
        <f ca="1">IF(AND('1 - 4 Hr Raw Data'!S100="",'2 - 24 Hr Raw Data'!S100=""),(S104-S$6)/(S$11-S$6)*100,"")</f>
        <v>#DIV/0!</v>
      </c>
      <c r="W104" s="65" t="e">
        <f ca="1">IF(AND('1 - 4 Hr Raw Data'!S100="",'2 - 24 Hr Raw Data'!S100=""),(T104/T$11)*100,"")</f>
        <v>#DIV/0!</v>
      </c>
      <c r="X104" s="195" t="str">
        <f>IF(AND('1 - 4 Hr Raw Data'!S100&lt;&gt;"",'2 - 24 Hr Raw Data'!S100=""),"4 Hour: "&amp;'1 - 4 Hr Raw Data'!S100,IF(AND('1 - 4 Hr Raw Data'!S100="",'2 - 24 Hr Raw Data'!S100&lt;&gt;""),"24 Hour: "&amp;'2 - 24 Hr Raw Data'!S100,IF(AND('1 - 4 Hr Raw Data'!S100="",'2 - 24 Hr Raw Data'!S100=""),"","4 Hour: "&amp;'1 - 4 Hr Raw Data'!S100&amp;"; 24 Hour: "&amp;'2 - 24 Hr Raw Data'!S100)))</f>
        <v/>
      </c>
      <c r="Y104" s="66" t="b">
        <f t="shared" si="1"/>
        <v>0</v>
      </c>
    </row>
    <row r="105" spans="1:25" s="66" customFormat="1" ht="14" x14ac:dyDescent="0.15">
      <c r="A105" s="223" t="str">
        <f>IF('1 - 4 Hr Raw Data'!Q101="","",'1 - 4 Hr Raw Data'!Q101)</f>
        <v/>
      </c>
      <c r="B105" s="180"/>
      <c r="C105" s="182" t="str">
        <f>IF(A105="","",'1 - 4 Hr Raw Data'!R101)</f>
        <v/>
      </c>
      <c r="D105" s="112">
        <f>IF(AND('1 - 4 Hr Raw Data'!S101="",'2 - 24 Hr Raw Data'!S101=""),'1 - 4 Hr Raw Data'!B101,"")</f>
        <v>0</v>
      </c>
      <c r="E105" s="113">
        <f>IF(AND('1 - 4 Hr Raw Data'!S101="",'2 - 24 Hr Raw Data'!S101=""),'1 - 4 Hr Raw Data'!J101,"")</f>
        <v>0</v>
      </c>
      <c r="F105" s="60">
        <f>IF(AND('1 - 4 Hr Raw Data'!S101="",'2 - 24 Hr Raw Data'!S101=""),'1 - 4 Hr Raw Data'!K101,"")</f>
        <v>0</v>
      </c>
      <c r="G105" s="60">
        <f>IF(AND('1 - 4 Hr Raw Data'!S101="",'2 - 24 Hr Raw Data'!S101=""),'1 - 4 Hr Raw Data'!L101,"")</f>
        <v>0</v>
      </c>
      <c r="H105" s="60">
        <f>IF(AND('1 - 4 Hr Raw Data'!S101="",'2 - 24 Hr Raw Data'!S101=""),'1 - 4 Hr Raw Data'!M101,"")</f>
        <v>0</v>
      </c>
      <c r="I105" s="64">
        <f>IF(AND('1 - 4 Hr Raw Data'!S101="",'2 - 24 Hr Raw Data'!S101=""),'1 - 4 Hr Raw Data'!N101,"")</f>
        <v>0</v>
      </c>
      <c r="J105" s="65">
        <f>IF(AND('1 - 4 Hr Raw Data'!S101="",'2 - 24 Hr Raw Data'!S101=""),'1 - 4 Hr Raw Data'!O101,"")</f>
        <v>0</v>
      </c>
      <c r="K105" s="151" t="e">
        <f>IF(AND('1 - 4 Hr Raw Data'!S101="",'2 - 24 Hr Raw Data'!S101=""),(F105/(E105))*100,"")</f>
        <v>#DIV/0!</v>
      </c>
      <c r="L105" s="61" t="e">
        <f ca="1">IF(AND('1 - 4 Hr Raw Data'!S101="",'2 - 24 Hr Raw Data'!S101=""),K105/$K$11,"")</f>
        <v>#DIV/0!</v>
      </c>
      <c r="M105" s="61" t="e">
        <f>IF(AND('1 - 4 Hr Raw Data'!S101="",'2 - 24 Hr Raw Data'!S101=""),(G105/(E105))*100,"")</f>
        <v>#DIV/0!</v>
      </c>
      <c r="N105" s="61" t="e">
        <f ca="1">IF(AND('1 - 4 Hr Raw Data'!S101="",'2 - 24 Hr Raw Data'!S101=""),M105/$M$11,"")</f>
        <v>#DIV/0!</v>
      </c>
      <c r="O105" s="61" t="e">
        <f>IF(AND('1 - 4 Hr Raw Data'!S101="",'2 - 24 Hr Raw Data'!S101=""),(H105/(E105))*100,"")</f>
        <v>#DIV/0!</v>
      </c>
      <c r="P105" s="61" t="e">
        <f ca="1">IF(AND('1 - 4 Hr Raw Data'!S101="",'2 - 24 Hr Raw Data'!S101=""),O105/$O$11,"")</f>
        <v>#DIV/0!</v>
      </c>
      <c r="Q105" s="61" t="e">
        <f ca="1">IF(AND('1 - 4 Hr Raw Data'!S101="",'2 - 24 Hr Raw Data'!S101=""),I105/$I$11,"")</f>
        <v>#DIV/0!</v>
      </c>
      <c r="R105" s="61" t="e">
        <f ca="1">IF(AND('1 - 4 Hr Raw Data'!S101="",'2 - 24 Hr Raw Data'!S101=""),J105/$J$11,"")</f>
        <v>#DIV/0!</v>
      </c>
      <c r="S105" s="62" t="e">
        <f>IF(AND('1 - 4 Hr Raw Data'!S101="",'2 - 24 Hr Raw Data'!S101=""),(E105/D105)*($S$4/1.042)*2,"")</f>
        <v>#DIV/0!</v>
      </c>
      <c r="T105" s="63" t="e">
        <f>IF(AND('1 - 4 Hr Raw Data'!S101="",'2 - 24 Hr Raw Data'!S101=""),LOG(S105/S$6,2),"")</f>
        <v>#DIV/0!</v>
      </c>
      <c r="U105" s="64" t="e">
        <f ca="1">IF(AND('1 - 4 Hr Raw Data'!S101="",'2 - 24 Hr Raw Data'!S101=""),(S105/S$11)*100,"")</f>
        <v>#DIV/0!</v>
      </c>
      <c r="V105" s="64" t="e">
        <f ca="1">IF(AND('1 - 4 Hr Raw Data'!S101="",'2 - 24 Hr Raw Data'!S101=""),(S105-S$6)/(S$11-S$6)*100,"")</f>
        <v>#DIV/0!</v>
      </c>
      <c r="W105" s="65" t="e">
        <f ca="1">IF(AND('1 - 4 Hr Raw Data'!S101="",'2 - 24 Hr Raw Data'!S101=""),(T105/T$11)*100,"")</f>
        <v>#DIV/0!</v>
      </c>
      <c r="X105" s="195" t="str">
        <f>IF(AND('1 - 4 Hr Raw Data'!S101&lt;&gt;"",'2 - 24 Hr Raw Data'!S101=""),"4 Hour: "&amp;'1 - 4 Hr Raw Data'!S101,IF(AND('1 - 4 Hr Raw Data'!S101="",'2 - 24 Hr Raw Data'!S101&lt;&gt;""),"24 Hour: "&amp;'2 - 24 Hr Raw Data'!S101,IF(AND('1 - 4 Hr Raw Data'!S101="",'2 - 24 Hr Raw Data'!S101=""),"","4 Hour: "&amp;'1 - 4 Hr Raw Data'!S101&amp;"; 24 Hour: "&amp;'2 - 24 Hr Raw Data'!S101)))</f>
        <v/>
      </c>
      <c r="Y105" s="66" t="b">
        <f t="shared" si="1"/>
        <v>0</v>
      </c>
    </row>
    <row r="106" spans="1:25" s="66" customFormat="1" ht="14" x14ac:dyDescent="0.15">
      <c r="A106" s="223" t="str">
        <f>IF('1 - 4 Hr Raw Data'!Q102="","",'1 - 4 Hr Raw Data'!Q102)</f>
        <v/>
      </c>
      <c r="B106" s="180"/>
      <c r="C106" s="182" t="str">
        <f>IF(A106="","",'1 - 4 Hr Raw Data'!R102)</f>
        <v/>
      </c>
      <c r="D106" s="112">
        <f>IF(AND('1 - 4 Hr Raw Data'!S102="",'2 - 24 Hr Raw Data'!S102=""),'1 - 4 Hr Raw Data'!B102,"")</f>
        <v>0</v>
      </c>
      <c r="E106" s="113">
        <f>IF(AND('1 - 4 Hr Raw Data'!S102="",'2 - 24 Hr Raw Data'!S102=""),'1 - 4 Hr Raw Data'!J102,"")</f>
        <v>0</v>
      </c>
      <c r="F106" s="60">
        <f>IF(AND('1 - 4 Hr Raw Data'!S102="",'2 - 24 Hr Raw Data'!S102=""),'1 - 4 Hr Raw Data'!K102,"")</f>
        <v>0</v>
      </c>
      <c r="G106" s="60">
        <f>IF(AND('1 - 4 Hr Raw Data'!S102="",'2 - 24 Hr Raw Data'!S102=""),'1 - 4 Hr Raw Data'!L102,"")</f>
        <v>0</v>
      </c>
      <c r="H106" s="60">
        <f>IF(AND('1 - 4 Hr Raw Data'!S102="",'2 - 24 Hr Raw Data'!S102=""),'1 - 4 Hr Raw Data'!M102,"")</f>
        <v>0</v>
      </c>
      <c r="I106" s="64">
        <f>IF(AND('1 - 4 Hr Raw Data'!S102="",'2 - 24 Hr Raw Data'!S102=""),'1 - 4 Hr Raw Data'!N102,"")</f>
        <v>0</v>
      </c>
      <c r="J106" s="65">
        <f>IF(AND('1 - 4 Hr Raw Data'!S102="",'2 - 24 Hr Raw Data'!S102=""),'1 - 4 Hr Raw Data'!O102,"")</f>
        <v>0</v>
      </c>
      <c r="K106" s="151" t="e">
        <f>IF(AND('1 - 4 Hr Raw Data'!S102="",'2 - 24 Hr Raw Data'!S102=""),(F106/(E106))*100,"")</f>
        <v>#DIV/0!</v>
      </c>
      <c r="L106" s="61" t="e">
        <f ca="1">IF(AND('1 - 4 Hr Raw Data'!S102="",'2 - 24 Hr Raw Data'!S102=""),K106/$K$11,"")</f>
        <v>#DIV/0!</v>
      </c>
      <c r="M106" s="61" t="e">
        <f>IF(AND('1 - 4 Hr Raw Data'!S102="",'2 - 24 Hr Raw Data'!S102=""),(G106/(E106))*100,"")</f>
        <v>#DIV/0!</v>
      </c>
      <c r="N106" s="61" t="e">
        <f ca="1">IF(AND('1 - 4 Hr Raw Data'!S102="",'2 - 24 Hr Raw Data'!S102=""),M106/$M$11,"")</f>
        <v>#DIV/0!</v>
      </c>
      <c r="O106" s="61" t="e">
        <f>IF(AND('1 - 4 Hr Raw Data'!S102="",'2 - 24 Hr Raw Data'!S102=""),(H106/(E106))*100,"")</f>
        <v>#DIV/0!</v>
      </c>
      <c r="P106" s="61" t="e">
        <f ca="1">IF(AND('1 - 4 Hr Raw Data'!S102="",'2 - 24 Hr Raw Data'!S102=""),O106/$O$11,"")</f>
        <v>#DIV/0!</v>
      </c>
      <c r="Q106" s="61" t="e">
        <f ca="1">IF(AND('1 - 4 Hr Raw Data'!S102="",'2 - 24 Hr Raw Data'!S102=""),I106/$I$11,"")</f>
        <v>#DIV/0!</v>
      </c>
      <c r="R106" s="61" t="e">
        <f ca="1">IF(AND('1 - 4 Hr Raw Data'!S102="",'2 - 24 Hr Raw Data'!S102=""),J106/$J$11,"")</f>
        <v>#DIV/0!</v>
      </c>
      <c r="S106" s="62" t="e">
        <f>IF(AND('1 - 4 Hr Raw Data'!S102="",'2 - 24 Hr Raw Data'!S102=""),(E106/D106)*($S$4/1.042)*2,"")</f>
        <v>#DIV/0!</v>
      </c>
      <c r="T106" s="63" t="e">
        <f>IF(AND('1 - 4 Hr Raw Data'!S102="",'2 - 24 Hr Raw Data'!S102=""),LOG(S106/S$6,2),"")</f>
        <v>#DIV/0!</v>
      </c>
      <c r="U106" s="64" t="e">
        <f ca="1">IF(AND('1 - 4 Hr Raw Data'!S102="",'2 - 24 Hr Raw Data'!S102=""),(S106/S$11)*100,"")</f>
        <v>#DIV/0!</v>
      </c>
      <c r="V106" s="64" t="e">
        <f ca="1">IF(AND('1 - 4 Hr Raw Data'!S102="",'2 - 24 Hr Raw Data'!S102=""),(S106-S$6)/(S$11-S$6)*100,"")</f>
        <v>#DIV/0!</v>
      </c>
      <c r="W106" s="65" t="e">
        <f ca="1">IF(AND('1 - 4 Hr Raw Data'!S102="",'2 - 24 Hr Raw Data'!S102=""),(T106/T$11)*100,"")</f>
        <v>#DIV/0!</v>
      </c>
      <c r="X106" s="195" t="str">
        <f>IF(AND('1 - 4 Hr Raw Data'!S102&lt;&gt;"",'2 - 24 Hr Raw Data'!S102=""),"4 Hour: "&amp;'1 - 4 Hr Raw Data'!S102,IF(AND('1 - 4 Hr Raw Data'!S102="",'2 - 24 Hr Raw Data'!S102&lt;&gt;""),"24 Hour: "&amp;'2 - 24 Hr Raw Data'!S102,IF(AND('1 - 4 Hr Raw Data'!S102="",'2 - 24 Hr Raw Data'!S102=""),"","4 Hour: "&amp;'1 - 4 Hr Raw Data'!S102&amp;"; 24 Hour: "&amp;'2 - 24 Hr Raw Data'!S102)))</f>
        <v/>
      </c>
      <c r="Y106" s="66" t="b">
        <f t="shared" si="1"/>
        <v>0</v>
      </c>
    </row>
    <row r="107" spans="1:25" s="66" customFormat="1" ht="15" thickBot="1" x14ac:dyDescent="0.2">
      <c r="A107" s="224" t="str">
        <f>IF('1 - 4 Hr Raw Data'!Q103="","",'1 - 4 Hr Raw Data'!Q103)</f>
        <v/>
      </c>
      <c r="B107" s="181"/>
      <c r="C107" s="220" t="str">
        <f>IF(A107="","",'1 - 4 Hr Raw Data'!R103)</f>
        <v/>
      </c>
      <c r="D107" s="114">
        <f>IF(AND('1 - 4 Hr Raw Data'!S103="",'2 - 24 Hr Raw Data'!S103=""),'1 - 4 Hr Raw Data'!B103,"")</f>
        <v>0</v>
      </c>
      <c r="E107" s="115">
        <f>IF(AND('1 - 4 Hr Raw Data'!S103="",'2 - 24 Hr Raw Data'!S103=""),'1 - 4 Hr Raw Data'!J103,"")</f>
        <v>0</v>
      </c>
      <c r="F107" s="97">
        <f>IF(AND('1 - 4 Hr Raw Data'!S103="",'2 - 24 Hr Raw Data'!S103=""),'1 - 4 Hr Raw Data'!K103,"")</f>
        <v>0</v>
      </c>
      <c r="G107" s="97">
        <f>IF(AND('1 - 4 Hr Raw Data'!S103="",'2 - 24 Hr Raw Data'!S103=""),'1 - 4 Hr Raw Data'!L103,"")</f>
        <v>0</v>
      </c>
      <c r="H107" s="97">
        <f>IF(AND('1 - 4 Hr Raw Data'!S103="",'2 - 24 Hr Raw Data'!S103=""),'1 - 4 Hr Raw Data'!M103,"")</f>
        <v>0</v>
      </c>
      <c r="I107" s="101">
        <f>IF(AND('1 - 4 Hr Raw Data'!S103="",'2 - 24 Hr Raw Data'!S103=""),'1 - 4 Hr Raw Data'!N103,"")</f>
        <v>0</v>
      </c>
      <c r="J107" s="102">
        <f>IF(AND('1 - 4 Hr Raw Data'!S103="",'2 - 24 Hr Raw Data'!S103=""),'1 - 4 Hr Raw Data'!O103,"")</f>
        <v>0</v>
      </c>
      <c r="K107" s="152" t="e">
        <f>IF(AND('1 - 4 Hr Raw Data'!S103="",'2 - 24 Hr Raw Data'!S103=""),(F107/(E107))*100,"")</f>
        <v>#DIV/0!</v>
      </c>
      <c r="L107" s="98" t="e">
        <f ca="1">IF(AND('1 - 4 Hr Raw Data'!S103="",'2 - 24 Hr Raw Data'!S103=""),K107/$K$11,"")</f>
        <v>#DIV/0!</v>
      </c>
      <c r="M107" s="98" t="e">
        <f>IF(AND('1 - 4 Hr Raw Data'!S103="",'2 - 24 Hr Raw Data'!S103=""),(G107/(E107))*100,"")</f>
        <v>#DIV/0!</v>
      </c>
      <c r="N107" s="98" t="e">
        <f ca="1">IF(AND('1 - 4 Hr Raw Data'!S103="",'2 - 24 Hr Raw Data'!S103=""),M107/$M$11,"")</f>
        <v>#DIV/0!</v>
      </c>
      <c r="O107" s="98" t="e">
        <f>IF(AND('1 - 4 Hr Raw Data'!S103="",'2 - 24 Hr Raw Data'!S103=""),(H107/(E107))*100,"")</f>
        <v>#DIV/0!</v>
      </c>
      <c r="P107" s="98" t="e">
        <f ca="1">IF(AND('1 - 4 Hr Raw Data'!S103="",'2 - 24 Hr Raw Data'!S103=""),O107/$O$11,"")</f>
        <v>#DIV/0!</v>
      </c>
      <c r="Q107" s="98" t="e">
        <f ca="1">IF(AND('1 - 4 Hr Raw Data'!S103="",'2 - 24 Hr Raw Data'!S103=""),I107/$I$11,"")</f>
        <v>#DIV/0!</v>
      </c>
      <c r="R107" s="98" t="e">
        <f ca="1">IF(AND('1 - 4 Hr Raw Data'!S103="",'2 - 24 Hr Raw Data'!S103=""),J107/$J$11,"")</f>
        <v>#DIV/0!</v>
      </c>
      <c r="S107" s="99" t="e">
        <f>IF(AND('1 - 4 Hr Raw Data'!S103="",'2 - 24 Hr Raw Data'!S103=""),(E107/D107)*($S$4/1.042)*2,"")</f>
        <v>#DIV/0!</v>
      </c>
      <c r="T107" s="100" t="e">
        <f>IF(AND('1 - 4 Hr Raw Data'!S103="",'2 - 24 Hr Raw Data'!S103=""),LOG(S107/S$6,2),"")</f>
        <v>#DIV/0!</v>
      </c>
      <c r="U107" s="101" t="e">
        <f ca="1">IF(AND('1 - 4 Hr Raw Data'!S103="",'2 - 24 Hr Raw Data'!S103=""),(S107/S$11)*100,"")</f>
        <v>#DIV/0!</v>
      </c>
      <c r="V107" s="101" t="e">
        <f ca="1">IF(AND('1 - 4 Hr Raw Data'!S103="",'2 - 24 Hr Raw Data'!S103=""),(S107-S$6)/(S$11-S$6)*100,"")</f>
        <v>#DIV/0!</v>
      </c>
      <c r="W107" s="102" t="e">
        <f ca="1">IF(AND('1 - 4 Hr Raw Data'!S103="",'2 - 24 Hr Raw Data'!S103=""),(T107/T$11)*100,"")</f>
        <v>#DIV/0!</v>
      </c>
      <c r="X107" s="196" t="str">
        <f>IF(AND('1 - 4 Hr Raw Data'!S103&lt;&gt;"",'2 - 24 Hr Raw Data'!S103=""),"4 Hour: "&amp;'1 - 4 Hr Raw Data'!S103,IF(AND('1 - 4 Hr Raw Data'!S103="",'2 - 24 Hr Raw Data'!S103&lt;&gt;""),"24 Hour: "&amp;'2 - 24 Hr Raw Data'!S103,IF(AND('1 - 4 Hr Raw Data'!S103="",'2 - 24 Hr Raw Data'!S103=""),"","4 Hour: "&amp;'1 - 4 Hr Raw Data'!S103&amp;"; 24 Hour: "&amp;'2 - 24 Hr Raw Data'!S103)))</f>
        <v/>
      </c>
      <c r="Y107" s="66" t="b">
        <f t="shared" si="1"/>
        <v>0</v>
      </c>
    </row>
    <row r="108" spans="1:25" x14ac:dyDescent="0.15">
      <c r="X108" s="197"/>
    </row>
    <row r="109" spans="1:25" x14ac:dyDescent="0.15">
      <c r="X109" s="197"/>
    </row>
    <row r="110" spans="1:25" x14ac:dyDescent="0.15">
      <c r="G110" s="68"/>
      <c r="H110" s="68"/>
      <c r="K110" s="69"/>
      <c r="X110" s="197"/>
    </row>
    <row r="111" spans="1:25" x14ac:dyDescent="0.15">
      <c r="G111" s="73"/>
      <c r="H111" s="73"/>
      <c r="K111" s="74"/>
    </row>
    <row r="112" spans="1:25" x14ac:dyDescent="0.15">
      <c r="G112" s="75"/>
      <c r="H112" s="75"/>
      <c r="K112" s="76"/>
      <c r="L112" s="77"/>
      <c r="M112" s="77"/>
      <c r="N112" s="77"/>
      <c r="O112" s="77"/>
      <c r="P112" s="77"/>
      <c r="Q112" s="77"/>
      <c r="R112" s="77"/>
      <c r="S112" s="78"/>
      <c r="T112" s="77"/>
    </row>
    <row r="113" spans="1:24" x14ac:dyDescent="0.15">
      <c r="K113" s="76"/>
      <c r="L113" s="77"/>
      <c r="M113" s="77"/>
      <c r="N113" s="77"/>
      <c r="O113" s="77"/>
      <c r="P113" s="77"/>
      <c r="Q113" s="77"/>
      <c r="R113" s="77"/>
      <c r="S113" s="78"/>
      <c r="T113" s="77"/>
    </row>
    <row r="118" spans="1:24" s="80" customFormat="1" x14ac:dyDescent="0.15">
      <c r="A118" s="226"/>
      <c r="B118" s="79"/>
      <c r="C118" s="184"/>
      <c r="I118" s="84"/>
      <c r="J118" s="84"/>
      <c r="K118" s="81"/>
      <c r="L118" s="82"/>
      <c r="M118" s="82"/>
      <c r="N118" s="82"/>
      <c r="O118" s="82"/>
      <c r="P118" s="82"/>
      <c r="Q118" s="82"/>
      <c r="R118" s="82"/>
      <c r="S118" s="83"/>
      <c r="T118" s="82"/>
      <c r="U118" s="84"/>
      <c r="V118" s="84"/>
      <c r="W118" s="84"/>
      <c r="X118" s="153"/>
    </row>
    <row r="120" spans="1:24" x14ac:dyDescent="0.15">
      <c r="E120" s="72"/>
    </row>
  </sheetData>
  <sheetProtection formatCells="0" formatColumns="0" formatRows="0"/>
  <mergeCells count="21">
    <mergeCell ref="H5:L5"/>
    <mergeCell ref="H6:L6"/>
    <mergeCell ref="N4:R4"/>
    <mergeCell ref="N5:R5"/>
    <mergeCell ref="N6:R6"/>
    <mergeCell ref="A1:B6"/>
    <mergeCell ref="S4:T4"/>
    <mergeCell ref="S5:T5"/>
    <mergeCell ref="S6:T6"/>
    <mergeCell ref="X7:X11"/>
    <mergeCell ref="B7:B10"/>
    <mergeCell ref="A7:A10"/>
    <mergeCell ref="C7:C10"/>
    <mergeCell ref="A11:C11"/>
    <mergeCell ref="D7:J7"/>
    <mergeCell ref="D8:D10"/>
    <mergeCell ref="E8:J8"/>
    <mergeCell ref="I9:J9"/>
    <mergeCell ref="K7:W7"/>
    <mergeCell ref="K9:W9"/>
    <mergeCell ref="E9:H9"/>
  </mergeCells>
  <phoneticPr fontId="7" type="noConversion"/>
  <conditionalFormatting sqref="B12:B107">
    <cfRule type="notContainsBlanks" dxfId="18" priority="14">
      <formula>LEN(TRIM(B12))&gt;0</formula>
    </cfRule>
  </conditionalFormatting>
  <conditionalFormatting sqref="A12:W107">
    <cfRule type="expression" dxfId="17" priority="4">
      <formula>$Y12=TRUE</formula>
    </cfRule>
    <cfRule type="expression" dxfId="16" priority="6">
      <formula>$X12&lt;&gt;""</formula>
    </cfRule>
  </conditionalFormatting>
  <conditionalFormatting sqref="S6">
    <cfRule type="notContainsBlanks" dxfId="15" priority="12">
      <formula>LEN(TRIM(S6))&gt;0</formula>
    </cfRule>
  </conditionalFormatting>
  <conditionalFormatting sqref="G3:G6">
    <cfRule type="notContainsBlanks" dxfId="14" priority="3">
      <formula>LEN(TRIM(G3))&gt;0</formula>
    </cfRule>
  </conditionalFormatting>
  <conditionalFormatting sqref="M5:M6">
    <cfRule type="notContainsBlanks" dxfId="13" priority="2">
      <formula>LEN(TRIM(M5))&gt;0</formula>
    </cfRule>
  </conditionalFormatting>
  <conditionalFormatting sqref="S4:S5">
    <cfRule type="notContainsBlanks" dxfId="12" priority="1">
      <formula>LEN(TRIM(S4))&gt;0</formula>
    </cfRule>
  </conditionalFormatting>
  <pageMargins left="0.5" right="0.5" top="1" bottom="1" header="0.5" footer="0.3"/>
  <pageSetup scale="44" firstPageNumber="23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7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Y115"/>
  <sheetViews>
    <sheetView view="pageBreakPreview" zoomScaleNormal="100" zoomScaleSheetLayoutView="100" workbookViewId="0">
      <pane xSplit="2" ySplit="11" topLeftCell="C24" activePane="bottomRight" state="frozen"/>
      <selection activeCell="A9" sqref="A9"/>
      <selection pane="topRight" activeCell="A9" sqref="A9"/>
      <selection pane="bottomLeft" activeCell="A9" sqref="A9"/>
      <selection pane="bottomRight" sqref="A1:B6"/>
    </sheetView>
  </sheetViews>
  <sheetFormatPr baseColWidth="10" defaultColWidth="10.6640625" defaultRowHeight="13" x14ac:dyDescent="0.15"/>
  <cols>
    <col min="1" max="1" width="25.5" style="229" customWidth="1"/>
    <col min="2" max="2" width="15.83203125" style="155" customWidth="1"/>
    <col min="3" max="3" width="9.33203125" style="192" customWidth="1"/>
    <col min="4" max="5" width="8.83203125" style="16" customWidth="1"/>
    <col min="6" max="6" width="10.33203125" style="16" customWidth="1"/>
    <col min="7" max="7" width="10.83203125" style="16" customWidth="1"/>
    <col min="8" max="8" width="9.33203125" style="16" bestFit="1" customWidth="1"/>
    <col min="9" max="9" width="7.6640625" style="309" customWidth="1"/>
    <col min="10" max="10" width="7.5" style="309" customWidth="1"/>
    <col min="11" max="11" width="9.6640625" style="16" customWidth="1"/>
    <col min="12" max="12" width="10.83203125" style="16" customWidth="1"/>
    <col min="13" max="13" width="10.6640625" style="16" customWidth="1"/>
    <col min="14" max="14" width="10.5" style="16" customWidth="1"/>
    <col min="15" max="16" width="9.33203125" style="16" bestFit="1" customWidth="1"/>
    <col min="17" max="17" width="8.6640625" style="16" customWidth="1"/>
    <col min="18" max="18" width="7.5" style="16" customWidth="1"/>
    <col min="19" max="19" width="10.6640625" style="16" bestFit="1" customWidth="1"/>
    <col min="20" max="20" width="11" style="16" customWidth="1"/>
    <col min="21" max="21" width="8.5" style="16" customWidth="1"/>
    <col min="22" max="22" width="8.83203125" style="16" customWidth="1"/>
    <col min="23" max="23" width="9.5" style="16" customWidth="1"/>
    <col min="24" max="24" width="31" style="153" customWidth="1"/>
    <col min="25" max="25" width="7.6640625" style="13" hidden="1" customWidth="1"/>
    <col min="26" max="16384" width="10.6640625" style="13"/>
  </cols>
  <sheetData>
    <row r="1" spans="1:25" s="4" customFormat="1" ht="40" customHeight="1" x14ac:dyDescent="0.35">
      <c r="A1" s="345" t="s">
        <v>41</v>
      </c>
      <c r="B1" s="345"/>
      <c r="C1" s="176"/>
      <c r="D1" s="120"/>
      <c r="E1" s="120"/>
      <c r="F1" s="120"/>
      <c r="G1" s="120"/>
      <c r="H1" s="120"/>
      <c r="I1" s="303"/>
      <c r="J1" s="303"/>
      <c r="K1" s="14"/>
      <c r="L1" s="14"/>
      <c r="M1" s="14"/>
      <c r="N1" s="15"/>
      <c r="O1" s="15"/>
      <c r="P1" s="15"/>
      <c r="Q1" s="14"/>
      <c r="R1" s="15"/>
      <c r="S1" s="14"/>
      <c r="T1" s="14"/>
      <c r="U1" s="15"/>
      <c r="V1" s="15"/>
      <c r="W1" s="15"/>
      <c r="X1" s="193"/>
    </row>
    <row r="2" spans="1:25" s="4" customFormat="1" ht="14" customHeight="1" x14ac:dyDescent="0.15">
      <c r="A2" s="345"/>
      <c r="B2" s="345"/>
      <c r="C2" s="177"/>
      <c r="D2" s="51"/>
      <c r="E2" s="52"/>
      <c r="F2" s="50"/>
      <c r="G2" s="50"/>
      <c r="H2" s="50"/>
      <c r="I2" s="163"/>
      <c r="J2" s="163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93"/>
    </row>
    <row r="3" spans="1:25" s="6" customFormat="1" ht="14" customHeight="1" x14ac:dyDescent="0.15">
      <c r="A3" s="345"/>
      <c r="B3" s="345"/>
      <c r="C3" s="185" t="s">
        <v>46</v>
      </c>
      <c r="D3" s="186"/>
      <c r="E3" s="186"/>
      <c r="F3" s="187"/>
      <c r="G3" s="178">
        <f>'3 - 4 Hr Calc Data'!G3</f>
        <v>0</v>
      </c>
      <c r="H3" s="271"/>
      <c r="I3" s="172"/>
      <c r="J3" s="172"/>
      <c r="R3" s="2"/>
      <c r="X3" s="194"/>
    </row>
    <row r="4" spans="1:25" s="6" customFormat="1" ht="14" x14ac:dyDescent="0.15">
      <c r="A4" s="345"/>
      <c r="B4" s="345"/>
      <c r="C4" s="185" t="s">
        <v>47</v>
      </c>
      <c r="D4" s="186"/>
      <c r="E4" s="186"/>
      <c r="F4" s="187"/>
      <c r="G4" s="178">
        <f>'3 - 4 Hr Calc Data'!G4</f>
        <v>0</v>
      </c>
      <c r="H4" s="271"/>
      <c r="I4" s="172"/>
      <c r="J4" s="172"/>
      <c r="N4" s="391" t="s">
        <v>51</v>
      </c>
      <c r="O4" s="391"/>
      <c r="P4" s="391"/>
      <c r="Q4" s="391"/>
      <c r="R4" s="391"/>
      <c r="S4" s="406">
        <f>'3 - 4 Hr Calc Data'!S4:T4</f>
        <v>0</v>
      </c>
      <c r="T4" s="407"/>
      <c r="U4" s="272"/>
      <c r="X4" s="194"/>
    </row>
    <row r="5" spans="1:25" s="6" customFormat="1" ht="14" x14ac:dyDescent="0.15">
      <c r="A5" s="345"/>
      <c r="B5" s="345"/>
      <c r="C5" s="185" t="s">
        <v>57</v>
      </c>
      <c r="D5" s="186"/>
      <c r="E5" s="186"/>
      <c r="F5" s="187"/>
      <c r="G5" s="178">
        <f>'3 - 4 Hr Calc Data'!G5</f>
        <v>0</v>
      </c>
      <c r="H5" s="386" t="s">
        <v>58</v>
      </c>
      <c r="I5" s="386"/>
      <c r="J5" s="386"/>
      <c r="K5" s="386"/>
      <c r="L5" s="386"/>
      <c r="M5" s="21">
        <f>'3 - 4 Hr Calc Data'!M5</f>
        <v>0</v>
      </c>
      <c r="N5" s="391" t="s">
        <v>52</v>
      </c>
      <c r="O5" s="391"/>
      <c r="P5" s="391"/>
      <c r="Q5" s="391"/>
      <c r="R5" s="391"/>
      <c r="S5" s="406">
        <f>'3 - 4 Hr Calc Data'!S5:T5</f>
        <v>0</v>
      </c>
      <c r="T5" s="407"/>
      <c r="U5" s="272"/>
      <c r="X5" s="194"/>
    </row>
    <row r="6" spans="1:25" s="6" customFormat="1" ht="15" thickBot="1" x14ac:dyDescent="0.2">
      <c r="A6" s="405"/>
      <c r="B6" s="405"/>
      <c r="C6" s="198" t="s">
        <v>59</v>
      </c>
      <c r="D6" s="199"/>
      <c r="E6" s="199"/>
      <c r="F6" s="200"/>
      <c r="G6" s="201">
        <f>'3 - 4 Hr Calc Data'!G6</f>
        <v>0</v>
      </c>
      <c r="H6" s="387" t="s">
        <v>60</v>
      </c>
      <c r="I6" s="388"/>
      <c r="J6" s="388"/>
      <c r="K6" s="388"/>
      <c r="L6" s="411"/>
      <c r="M6" s="202">
        <f>'3 - 4 Hr Calc Data'!M6</f>
        <v>0</v>
      </c>
      <c r="N6" s="408" t="s">
        <v>49</v>
      </c>
      <c r="O6" s="409"/>
      <c r="P6" s="409"/>
      <c r="Q6" s="409"/>
      <c r="R6" s="410"/>
      <c r="S6" s="349">
        <f>'3 - 4 Hr Calc Data'!S6:T6</f>
        <v>0</v>
      </c>
      <c r="T6" s="350"/>
      <c r="U6" s="274"/>
      <c r="X6" s="194"/>
    </row>
    <row r="7" spans="1:25" s="4" customFormat="1" ht="13" customHeight="1" x14ac:dyDescent="0.15">
      <c r="A7" s="357" t="s">
        <v>56</v>
      </c>
      <c r="B7" s="354" t="e">
        <f>"Concentration              ("&amp;#REF!&amp;")"</f>
        <v>#REF!</v>
      </c>
      <c r="C7" s="360" t="s">
        <v>29</v>
      </c>
      <c r="D7" s="366" t="s">
        <v>17</v>
      </c>
      <c r="E7" s="367"/>
      <c r="F7" s="367"/>
      <c r="G7" s="367"/>
      <c r="H7" s="367"/>
      <c r="I7" s="367"/>
      <c r="J7" s="368"/>
      <c r="K7" s="396" t="s">
        <v>16</v>
      </c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8"/>
      <c r="X7" s="351" t="s">
        <v>55</v>
      </c>
    </row>
    <row r="8" spans="1:25" s="8" customFormat="1" ht="13" customHeight="1" x14ac:dyDescent="0.15">
      <c r="A8" s="358"/>
      <c r="B8" s="355"/>
      <c r="C8" s="361"/>
      <c r="D8" s="369" t="s">
        <v>35</v>
      </c>
      <c r="E8" s="372" t="s">
        <v>23</v>
      </c>
      <c r="F8" s="373"/>
      <c r="G8" s="373"/>
      <c r="H8" s="373"/>
      <c r="I8" s="373"/>
      <c r="J8" s="374"/>
      <c r="K8" s="399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1"/>
      <c r="X8" s="352"/>
    </row>
    <row r="9" spans="1:25" s="8" customFormat="1" ht="27" customHeight="1" x14ac:dyDescent="0.15">
      <c r="A9" s="358"/>
      <c r="B9" s="355"/>
      <c r="C9" s="361"/>
      <c r="D9" s="370"/>
      <c r="E9" s="383" t="s">
        <v>30</v>
      </c>
      <c r="F9" s="384"/>
      <c r="G9" s="384"/>
      <c r="H9" s="385"/>
      <c r="I9" s="375" t="s">
        <v>21</v>
      </c>
      <c r="J9" s="376"/>
      <c r="K9" s="402" t="s">
        <v>40</v>
      </c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4"/>
      <c r="X9" s="352"/>
    </row>
    <row r="10" spans="1:25" s="10" customFormat="1" ht="57" thickBot="1" x14ac:dyDescent="0.2">
      <c r="A10" s="359"/>
      <c r="B10" s="356"/>
      <c r="C10" s="362"/>
      <c r="D10" s="371"/>
      <c r="E10" s="243" t="s">
        <v>25</v>
      </c>
      <c r="F10" s="243" t="s">
        <v>31</v>
      </c>
      <c r="G10" s="243" t="s">
        <v>24</v>
      </c>
      <c r="H10" s="243" t="s">
        <v>61</v>
      </c>
      <c r="I10" s="299" t="s">
        <v>26</v>
      </c>
      <c r="J10" s="304" t="s">
        <v>27</v>
      </c>
      <c r="K10" s="275" t="s">
        <v>0</v>
      </c>
      <c r="L10" s="276" t="s">
        <v>6</v>
      </c>
      <c r="M10" s="276" t="s">
        <v>3</v>
      </c>
      <c r="N10" s="148" t="s">
        <v>8</v>
      </c>
      <c r="O10" s="55" t="s">
        <v>63</v>
      </c>
      <c r="P10" s="55" t="s">
        <v>64</v>
      </c>
      <c r="Q10" s="276" t="s">
        <v>1</v>
      </c>
      <c r="R10" s="276" t="s">
        <v>7</v>
      </c>
      <c r="S10" s="277" t="s">
        <v>5</v>
      </c>
      <c r="T10" s="276" t="s">
        <v>4</v>
      </c>
      <c r="U10" s="278" t="s">
        <v>13</v>
      </c>
      <c r="V10" s="278" t="s">
        <v>14</v>
      </c>
      <c r="W10" s="279" t="s">
        <v>15</v>
      </c>
      <c r="X10" s="352"/>
    </row>
    <row r="11" spans="1:25" s="12" customFormat="1" ht="13" customHeight="1" thickBot="1" x14ac:dyDescent="0.2">
      <c r="A11" s="363" t="s">
        <v>45</v>
      </c>
      <c r="B11" s="364"/>
      <c r="C11" s="365"/>
      <c r="D11" s="212" t="e">
        <f ca="1">AVERAGE(INDIRECT("D"&amp;G3&amp;":D"&amp;G4))</f>
        <v>#REF!</v>
      </c>
      <c r="E11" s="213" t="e">
        <f ca="1">AVERAGE(INDIRECT("E"&amp;G3&amp;":E"&amp;G4))</f>
        <v>#REF!</v>
      </c>
      <c r="F11" s="214" t="e">
        <f ca="1">AVERAGE(INDIRECT("F"&amp;G3&amp;":F"&amp;G4))</f>
        <v>#REF!</v>
      </c>
      <c r="G11" s="214" t="e">
        <f ca="1">AVERAGE(INDIRECT("G"&amp;G3&amp;":G"&amp;G4))</f>
        <v>#REF!</v>
      </c>
      <c r="H11" s="214" t="e">
        <f ca="1">AVERAGE(INDIRECT("H"&amp;G3&amp;":H"&amp;G4))</f>
        <v>#REF!</v>
      </c>
      <c r="I11" s="214" t="e">
        <f ca="1">AVERAGE(INDIRECT("I"&amp;G3&amp;":I"&amp;G4))</f>
        <v>#REF!</v>
      </c>
      <c r="J11" s="305" t="e">
        <f ca="1">AVERAGE(INDIRECT("J"&amp;G3&amp;":J"&amp;G4))</f>
        <v>#REF!</v>
      </c>
      <c r="K11" s="215" t="e">
        <f ca="1">AVERAGE(INDIRECT("K"&amp;G3&amp;":K"&amp;G4))</f>
        <v>#REF!</v>
      </c>
      <c r="L11" s="216" t="e">
        <f ca="1">AVERAGE(INDIRECT("L"&amp;G3&amp;":L"&amp;G4))</f>
        <v>#REF!</v>
      </c>
      <c r="M11" s="216" t="e">
        <f ca="1">AVERAGE(INDIRECT("M"&amp;G3&amp;":M"&amp;G4))</f>
        <v>#REF!</v>
      </c>
      <c r="N11" s="147" t="e">
        <f ca="1">AVERAGE(INDIRECT("N"&amp;G3&amp;":N"&amp;G4))</f>
        <v>#REF!</v>
      </c>
      <c r="O11" s="147" t="e">
        <f ca="1">AVERAGE(INDIRECT("O"&amp;G3&amp;":O"&amp;G4))</f>
        <v>#REF!</v>
      </c>
      <c r="P11" s="147" t="e">
        <f ca="1">AVERAGE(INDIRECT("P"&amp;G3&amp;":P"&amp;G4))</f>
        <v>#REF!</v>
      </c>
      <c r="Q11" s="216" t="e">
        <f ca="1">AVERAGE(INDIRECT("Q"&amp;G3&amp;":Q"&amp;G4))</f>
        <v>#REF!</v>
      </c>
      <c r="R11" s="216" t="e">
        <f ca="1">AVERAGE(INDIRECT("R"&amp;G3&amp;":R"&amp;G4))</f>
        <v>#REF!</v>
      </c>
      <c r="S11" s="217" t="e">
        <f ca="1">AVERAGE(INDIRECT("S"&amp;G3&amp;":S"&amp;G4))</f>
        <v>#REF!</v>
      </c>
      <c r="T11" s="216" t="e">
        <f ca="1">AVERAGE(INDIRECT("T"&amp;G3&amp;":T"&amp;G4))</f>
        <v>#REF!</v>
      </c>
      <c r="U11" s="218" t="e">
        <f ca="1">AVERAGE(INDIRECT("U"&amp;G3&amp;":U"&amp;G4))</f>
        <v>#REF!</v>
      </c>
      <c r="V11" s="218" t="e">
        <f ca="1">AVERAGE(INDIRECT("V"&amp;G3&amp;":V"&amp;G4))</f>
        <v>#REF!</v>
      </c>
      <c r="W11" s="219" t="e">
        <f ca="1">AVERAGE(INDIRECT("W"&amp;G3&amp;":W"&amp;G4))</f>
        <v>#REF!</v>
      </c>
      <c r="X11" s="353"/>
    </row>
    <row r="12" spans="1:25" ht="14" x14ac:dyDescent="0.15">
      <c r="A12" s="227" t="str">
        <f>IF('2 - 24 Hr Raw Data'!Q8="","",'2 - 24 Hr Raw Data'!Q8)</f>
        <v/>
      </c>
      <c r="B12" s="203" t="str">
        <f>IF(A12="","",'3 - 4 Hr Calc Data'!B12)</f>
        <v/>
      </c>
      <c r="C12" s="191" t="str">
        <f>IF(A12="","",'2 - 24 Hr Raw Data'!R8)</f>
        <v/>
      </c>
      <c r="D12" s="204">
        <f>IF(AND('1 - 4 Hr Raw Data'!S8="",'2 - 24 Hr Raw Data'!S8=""),'2 - 24 Hr Raw Data'!B8,"")</f>
        <v>0</v>
      </c>
      <c r="E12" s="205">
        <f>IF(AND('1 - 4 Hr Raw Data'!S8="",'2 - 24 Hr Raw Data'!S8=""),'2 - 24 Hr Raw Data'!J8,"")</f>
        <v>0</v>
      </c>
      <c r="F12" s="206">
        <f>IF(AND('1 - 4 Hr Raw Data'!S8="",'2 - 24 Hr Raw Data'!S8=""),'2 - 24 Hr Raw Data'!K8,"")</f>
        <v>0</v>
      </c>
      <c r="G12" s="206">
        <f>IF(AND('1 - 4 Hr Raw Data'!S8="",'2 - 24 Hr Raw Data'!S8=""),'2 - 24 Hr Raw Data'!L8,"")</f>
        <v>0</v>
      </c>
      <c r="H12" s="206">
        <f>IF(AND('1 - 4 Hr Raw Data'!S8="",'2 - 24 Hr Raw Data'!S8=""),'2 - 24 Hr Raw Data'!M8,"")</f>
        <v>0</v>
      </c>
      <c r="I12" s="209">
        <f>IF(AND('1 - 4 Hr Raw Data'!S8="",'2 - 24 Hr Raw Data'!S8=""),'2 - 24 Hr Raw Data'!N8,"")</f>
        <v>0</v>
      </c>
      <c r="J12" s="306">
        <f>IF(AND('1 - 4 Hr Raw Data'!S8="",'2 - 24 Hr Raw Data'!S8=""),'2 - 24 Hr Raw Data'!O8,"")</f>
        <v>0</v>
      </c>
      <c r="K12" s="207" t="e">
        <f>IF(AND('1 - 4 Hr Raw Data'!S8="",'2 - 24 Hr Raw Data'!S8=""),(F12/(E12))*100,"")</f>
        <v>#DIV/0!</v>
      </c>
      <c r="L12" s="146" t="e">
        <f ca="1">IF(AND('1 - 4 Hr Raw Data'!S8="",'2 - 24 Hr Raw Data'!S8=""),K12/$K$11,"")</f>
        <v>#DIV/0!</v>
      </c>
      <c r="M12" s="208" t="e">
        <f>IF(AND('1 - 4 Hr Raw Data'!S8="",'2 - 24 Hr Raw Data'!S8=""),(G12/(E12))*100,"")</f>
        <v>#DIV/0!</v>
      </c>
      <c r="N12" s="146" t="e">
        <f ca="1">IF(AND('1 - 4 Hr Raw Data'!S8="",'2 - 24 Hr Raw Data'!S8=""),M12/$M$11,"")</f>
        <v>#DIV/0!</v>
      </c>
      <c r="O12" s="207" t="e">
        <f>IF(AND('1 - 4 Hr Raw Data'!S8="",'2 - 24 Hr Raw Data'!S8=""),(H12/(E12))*100,"")</f>
        <v>#DIV/0!</v>
      </c>
      <c r="P12" s="207" t="e">
        <f ca="1">IF(AND('1 - 4 Hr Raw Data'!S8="",'2 - 24 Hr Raw Data'!S8=""),O12/$O$11,"")</f>
        <v>#DIV/0!</v>
      </c>
      <c r="Q12" s="207" t="e">
        <f ca="1">IF(AND('1 - 4 Hr Raw Data'!S8="",'2 - 24 Hr Raw Data'!S8=""),I12/$I$11,"")</f>
        <v>#REF!</v>
      </c>
      <c r="R12" s="146" t="e">
        <f ca="1">IF(AND('1 - 4 Hr Raw Data'!S8="",'2 - 24 Hr Raw Data'!S8=""),J12/$J$11,"")</f>
        <v>#REF!</v>
      </c>
      <c r="S12" s="205" t="e">
        <f>IF(AND('1 - 4 Hr Raw Data'!S8="",'2 - 24 Hr Raw Data'!S8=""),(E12/D12)*($S$4/1.042)*2,"")</f>
        <v>#DIV/0!</v>
      </c>
      <c r="T12" s="146" t="e">
        <f>IF(AND('1 - 4 Hr Raw Data'!S8="",'2 - 24 Hr Raw Data'!S8=""),LOG(S12/S$6,2),"")</f>
        <v>#DIV/0!</v>
      </c>
      <c r="U12" s="209" t="e">
        <f ca="1">IF(AND('1 - 4 Hr Raw Data'!S8="",'2 - 24 Hr Raw Data'!S8=""),(S12/S$11)*100,"")</f>
        <v>#DIV/0!</v>
      </c>
      <c r="V12" s="209" t="e">
        <f ca="1">IF(AND('1 - 4 Hr Raw Data'!S8="",'2 - 24 Hr Raw Data'!S8=""),(S12-S$6)/(S$11-S$6)*100,"")</f>
        <v>#DIV/0!</v>
      </c>
      <c r="W12" s="210" t="e">
        <f ca="1">IF(AND('1 - 4 Hr Raw Data'!S8="",'2 - 24 Hr Raw Data'!S8=""),(T12/T$11)*100,"")</f>
        <v>#DIV/0!</v>
      </c>
      <c r="X12" s="211" t="e">
        <f ca="1">IF(U12&lt;20,"% RNC less than 20 %",IF(AND('1 - 4 Hr Raw Data'!S8&lt;&gt;"",'2 - 24 Hr Raw Data'!S8=""),"4 Hour: "&amp;'1 - 4 Hr Raw Data'!S8,IF(AND('1 - 4 Hr Raw Data'!S8="",'2 - 24 Hr Raw Data'!S8&lt;&gt;""),"24 Hour: "&amp;'2 - 24 Hr Raw Data'!S8,IF(AND('1 - 4 Hr Raw Data'!S8="",'2 - 24 Hr Raw Data'!S8=""),"","4 Hour: "&amp;'1 - 4 Hr Raw Data'!S8&amp;"; 24 Hour: "&amp;'2 - 24 Hr Raw Data'!S8))))</f>
        <v>#DIV/0!</v>
      </c>
      <c r="Y12" s="13" t="b">
        <f ca="1">OR(ISNUMBER(SEARCH("well not plated",$X12)),ISNUMBER(SEARCH("well not analyzed",$X12)))</f>
        <v>0</v>
      </c>
    </row>
    <row r="13" spans="1:25" ht="14" x14ac:dyDescent="0.15">
      <c r="A13" s="228" t="str">
        <f>IF('2 - 24 Hr Raw Data'!Q9="","",'2 - 24 Hr Raw Data'!Q9)</f>
        <v/>
      </c>
      <c r="B13" s="154" t="str">
        <f>IF(A13="","",'3 - 4 Hr Calc Data'!B13)</f>
        <v/>
      </c>
      <c r="C13" s="191" t="str">
        <f>IF(A13="","",'2 - 24 Hr Raw Data'!R9)</f>
        <v/>
      </c>
      <c r="D13" s="116">
        <f>IF(AND('1 - 4 Hr Raw Data'!S9="",'2 - 24 Hr Raw Data'!S9=""),'2 - 24 Hr Raw Data'!B9,"")</f>
        <v>0</v>
      </c>
      <c r="E13" s="105">
        <f>IF(AND('1 - 4 Hr Raw Data'!S9="",'2 - 24 Hr Raw Data'!S9=""),'2 - 24 Hr Raw Data'!J9,"")</f>
        <v>0</v>
      </c>
      <c r="F13" s="103">
        <f>IF(AND('1 - 4 Hr Raw Data'!S9="",'2 - 24 Hr Raw Data'!S9=""),'2 - 24 Hr Raw Data'!K9,"")</f>
        <v>0</v>
      </c>
      <c r="G13" s="103">
        <f>IF(AND('1 - 4 Hr Raw Data'!S9="",'2 - 24 Hr Raw Data'!S9=""),'2 - 24 Hr Raw Data'!L9,"")</f>
        <v>0</v>
      </c>
      <c r="H13" s="206">
        <f>IF(AND('1 - 4 Hr Raw Data'!S9="",'2 - 24 Hr Raw Data'!S9=""),'2 - 24 Hr Raw Data'!M9,"")</f>
        <v>0</v>
      </c>
      <c r="I13" s="106">
        <f>IF(AND('1 - 4 Hr Raw Data'!S9="",'2 - 24 Hr Raw Data'!S9=""),'2 - 24 Hr Raw Data'!N9,"")</f>
        <v>0</v>
      </c>
      <c r="J13" s="307">
        <f>IF(AND('1 - 4 Hr Raw Data'!S9="",'2 - 24 Hr Raw Data'!S9=""),'2 - 24 Hr Raw Data'!O9,"")</f>
        <v>0</v>
      </c>
      <c r="K13" s="144" t="e">
        <f>IF(AND('1 - 4 Hr Raw Data'!S9="",'2 - 24 Hr Raw Data'!S9=""),(F13/(E13))*100,"")</f>
        <v>#DIV/0!</v>
      </c>
      <c r="L13" s="104" t="e">
        <f ca="1">IF(AND('1 - 4 Hr Raw Data'!S9="",'2 - 24 Hr Raw Data'!S9=""),K13/$K$11,"")</f>
        <v>#DIV/0!</v>
      </c>
      <c r="M13" s="142" t="e">
        <f>IF(AND('1 - 4 Hr Raw Data'!S9="",'2 - 24 Hr Raw Data'!S9=""),(G13/(E13))*100,"")</f>
        <v>#DIV/0!</v>
      </c>
      <c r="N13" s="104" t="e">
        <f ca="1">IF(AND('1 - 4 Hr Raw Data'!S9="",'2 - 24 Hr Raw Data'!S9=""),M13/$M$11,"")</f>
        <v>#DIV/0!</v>
      </c>
      <c r="O13" s="207" t="e">
        <f>IF(AND('1 - 4 Hr Raw Data'!S9="",'2 - 24 Hr Raw Data'!S9=""),(H13/(E13))*100,"")</f>
        <v>#DIV/0!</v>
      </c>
      <c r="P13" s="207" t="e">
        <f ca="1">IF(AND('1 - 4 Hr Raw Data'!S9="",'2 - 24 Hr Raw Data'!S9=""),O13/$O$11,"")</f>
        <v>#DIV/0!</v>
      </c>
      <c r="Q13" s="144" t="e">
        <f ca="1">IF(AND('1 - 4 Hr Raw Data'!S9="",'2 - 24 Hr Raw Data'!S9=""),I13/$I$11,"")</f>
        <v>#REF!</v>
      </c>
      <c r="R13" s="104" t="e">
        <f ca="1">IF(AND('1 - 4 Hr Raw Data'!S9="",'2 - 24 Hr Raw Data'!S9=""),J13/$J$11,"")</f>
        <v>#REF!</v>
      </c>
      <c r="S13" s="105" t="e">
        <f>IF(AND('1 - 4 Hr Raw Data'!S9="",'2 - 24 Hr Raw Data'!S9=""),(E13/D13)*($S$4/1.042)*2,"")</f>
        <v>#DIV/0!</v>
      </c>
      <c r="T13" s="104" t="e">
        <f>IF(AND('1 - 4 Hr Raw Data'!S9="",'2 - 24 Hr Raw Data'!S9=""),LOG(S13/S$6,2),"")</f>
        <v>#DIV/0!</v>
      </c>
      <c r="U13" s="106" t="e">
        <f ca="1">IF(AND('1 - 4 Hr Raw Data'!S9="",'2 - 24 Hr Raw Data'!S9=""),(S13/S$11)*100,"")</f>
        <v>#DIV/0!</v>
      </c>
      <c r="V13" s="106" t="e">
        <f ca="1">IF(AND('1 - 4 Hr Raw Data'!S9="",'2 - 24 Hr Raw Data'!S9=""),(S13-S$6)/(S$11-S$6)*100,"")</f>
        <v>#DIV/0!</v>
      </c>
      <c r="W13" s="118" t="e">
        <f ca="1">IF(AND('1 - 4 Hr Raw Data'!S9="",'2 - 24 Hr Raw Data'!S9=""),(T13/T$11)*100,"")</f>
        <v>#DIV/0!</v>
      </c>
      <c r="X13" s="195" t="e">
        <f ca="1">IF(U13&lt;20,"% RNC less than 20 %",IF(AND('1 - 4 Hr Raw Data'!S9&lt;&gt;"",'2 - 24 Hr Raw Data'!S9=""),"4 Hour: "&amp;'1 - 4 Hr Raw Data'!S9,IF(AND('1 - 4 Hr Raw Data'!S9="",'2 - 24 Hr Raw Data'!S9&lt;&gt;""),"24 Hour: "&amp;'2 - 24 Hr Raw Data'!S9,IF(AND('1 - 4 Hr Raw Data'!S9="",'2 - 24 Hr Raw Data'!S9=""),"","4 Hour: "&amp;'1 - 4 Hr Raw Data'!S9&amp;"; 24 Hour: "&amp;'2 - 24 Hr Raw Data'!S9))))</f>
        <v>#DIV/0!</v>
      </c>
      <c r="Y13" s="13" t="b">
        <f t="shared" ref="Y13:Y76" ca="1" si="0">OR(ISNUMBER(SEARCH("well not plated",$X13)),ISNUMBER(SEARCH("well not analyzed",$X13)))</f>
        <v>0</v>
      </c>
    </row>
    <row r="14" spans="1:25" ht="13" customHeight="1" x14ac:dyDescent="0.15">
      <c r="A14" s="228" t="str">
        <f>IF('2 - 24 Hr Raw Data'!Q10="","",'2 - 24 Hr Raw Data'!Q10)</f>
        <v/>
      </c>
      <c r="B14" s="154" t="str">
        <f>IF(A14="","",'3 - 4 Hr Calc Data'!B14)</f>
        <v/>
      </c>
      <c r="C14" s="191" t="str">
        <f>IF(A14="","",'2 - 24 Hr Raw Data'!R10)</f>
        <v/>
      </c>
      <c r="D14" s="116">
        <f>IF(AND('1 - 4 Hr Raw Data'!S10="",'2 - 24 Hr Raw Data'!S10=""),'2 - 24 Hr Raw Data'!B10,"")</f>
        <v>0</v>
      </c>
      <c r="E14" s="105">
        <f>IF(AND('1 - 4 Hr Raw Data'!S10="",'2 - 24 Hr Raw Data'!S10=""),'2 - 24 Hr Raw Data'!J10,"")</f>
        <v>0</v>
      </c>
      <c r="F14" s="103">
        <f>IF(AND('1 - 4 Hr Raw Data'!S10="",'2 - 24 Hr Raw Data'!S10=""),'2 - 24 Hr Raw Data'!K10,"")</f>
        <v>0</v>
      </c>
      <c r="G14" s="103">
        <f>IF(AND('1 - 4 Hr Raw Data'!S10="",'2 - 24 Hr Raw Data'!S10=""),'2 - 24 Hr Raw Data'!L10,"")</f>
        <v>0</v>
      </c>
      <c r="H14" s="206">
        <f>IF(AND('1 - 4 Hr Raw Data'!S10="",'2 - 24 Hr Raw Data'!S10=""),'2 - 24 Hr Raw Data'!M10,"")</f>
        <v>0</v>
      </c>
      <c r="I14" s="106">
        <f>IF(AND('1 - 4 Hr Raw Data'!S10="",'2 - 24 Hr Raw Data'!S10=""),'2 - 24 Hr Raw Data'!N10,"")</f>
        <v>0</v>
      </c>
      <c r="J14" s="307">
        <f>IF(AND('1 - 4 Hr Raw Data'!S10="",'2 - 24 Hr Raw Data'!S10=""),'2 - 24 Hr Raw Data'!O10,"")</f>
        <v>0</v>
      </c>
      <c r="K14" s="144" t="e">
        <f>IF(AND('1 - 4 Hr Raw Data'!S10="",'2 - 24 Hr Raw Data'!S10=""),(F14/(E14))*100,"")</f>
        <v>#DIV/0!</v>
      </c>
      <c r="L14" s="104" t="e">
        <f ca="1">IF(AND('1 - 4 Hr Raw Data'!S10="",'2 - 24 Hr Raw Data'!S10=""),K14/$K$11,"")</f>
        <v>#DIV/0!</v>
      </c>
      <c r="M14" s="142" t="e">
        <f>IF(AND('1 - 4 Hr Raw Data'!S10="",'2 - 24 Hr Raw Data'!S10=""),(G14/(E14))*100,"")</f>
        <v>#DIV/0!</v>
      </c>
      <c r="N14" s="104" t="e">
        <f ca="1">IF(AND('1 - 4 Hr Raw Data'!S10="",'2 - 24 Hr Raw Data'!S10=""),M14/$M$11,"")</f>
        <v>#DIV/0!</v>
      </c>
      <c r="O14" s="207" t="e">
        <f>IF(AND('1 - 4 Hr Raw Data'!S10="",'2 - 24 Hr Raw Data'!S10=""),(H14/(E14))*100,"")</f>
        <v>#DIV/0!</v>
      </c>
      <c r="P14" s="207" t="e">
        <f ca="1">IF(AND('1 - 4 Hr Raw Data'!S10="",'2 - 24 Hr Raw Data'!S10=""),O14/$O$11,"")</f>
        <v>#DIV/0!</v>
      </c>
      <c r="Q14" s="144" t="e">
        <f ca="1">IF(AND('1 - 4 Hr Raw Data'!S10="",'2 - 24 Hr Raw Data'!S10=""),I14/$I$11,"")</f>
        <v>#REF!</v>
      </c>
      <c r="R14" s="104" t="e">
        <f ca="1">IF(AND('1 - 4 Hr Raw Data'!S10="",'2 - 24 Hr Raw Data'!S10=""),J14/$J$11,"")</f>
        <v>#REF!</v>
      </c>
      <c r="S14" s="105" t="e">
        <f>IF(AND('1 - 4 Hr Raw Data'!S10="",'2 - 24 Hr Raw Data'!S10=""),(E14/D14)*($S$4/1.042)*2,"")</f>
        <v>#DIV/0!</v>
      </c>
      <c r="T14" s="104" t="e">
        <f>IF(AND('1 - 4 Hr Raw Data'!S10="",'2 - 24 Hr Raw Data'!S10=""),LOG(S14/S$6,2),"")</f>
        <v>#DIV/0!</v>
      </c>
      <c r="U14" s="106" t="e">
        <f ca="1">IF(AND('1 - 4 Hr Raw Data'!S10="",'2 - 24 Hr Raw Data'!S10=""),(S14/S$11)*100,"")</f>
        <v>#DIV/0!</v>
      </c>
      <c r="V14" s="106" t="e">
        <f ca="1">IF(AND('1 - 4 Hr Raw Data'!S10="",'2 - 24 Hr Raw Data'!S10=""),(S14-S$6)/(S$11-S$6)*100,"")</f>
        <v>#DIV/0!</v>
      </c>
      <c r="W14" s="118" t="e">
        <f ca="1">IF(AND('1 - 4 Hr Raw Data'!S10="",'2 - 24 Hr Raw Data'!S10=""),(T14/T$11)*100,"")</f>
        <v>#DIV/0!</v>
      </c>
      <c r="X14" s="195" t="e">
        <f ca="1">IF(U14&lt;20,"% RNC less than 20 %",IF(AND('1 - 4 Hr Raw Data'!S10&lt;&gt;"",'2 - 24 Hr Raw Data'!S10=""),"4 Hour: "&amp;'1 - 4 Hr Raw Data'!S10,IF(AND('1 - 4 Hr Raw Data'!S10="",'2 - 24 Hr Raw Data'!S10&lt;&gt;""),"24 Hour: "&amp;'2 - 24 Hr Raw Data'!S10,IF(AND('1 - 4 Hr Raw Data'!S10="",'2 - 24 Hr Raw Data'!S10=""),"","4 Hour: "&amp;'1 - 4 Hr Raw Data'!S10&amp;"; 24 Hour: "&amp;'2 - 24 Hr Raw Data'!S10))))</f>
        <v>#DIV/0!</v>
      </c>
      <c r="Y14" s="13" t="b">
        <f t="shared" ca="1" si="0"/>
        <v>0</v>
      </c>
    </row>
    <row r="15" spans="1:25" ht="14" x14ac:dyDescent="0.15">
      <c r="A15" s="228" t="str">
        <f>IF('2 - 24 Hr Raw Data'!Q11="","",'2 - 24 Hr Raw Data'!Q11)</f>
        <v/>
      </c>
      <c r="B15" s="154" t="str">
        <f>IF(A15="","",'3 - 4 Hr Calc Data'!B15)</f>
        <v/>
      </c>
      <c r="C15" s="191" t="str">
        <f>IF(A15="","",'2 - 24 Hr Raw Data'!R11)</f>
        <v/>
      </c>
      <c r="D15" s="116">
        <f>IF(AND('1 - 4 Hr Raw Data'!S11="",'2 - 24 Hr Raw Data'!S11=""),'2 - 24 Hr Raw Data'!B11,"")</f>
        <v>0</v>
      </c>
      <c r="E15" s="105">
        <f>IF(AND('1 - 4 Hr Raw Data'!S11="",'2 - 24 Hr Raw Data'!S11=""),'2 - 24 Hr Raw Data'!J11,"")</f>
        <v>0</v>
      </c>
      <c r="F15" s="103">
        <f>IF(AND('1 - 4 Hr Raw Data'!S11="",'2 - 24 Hr Raw Data'!S11=""),'2 - 24 Hr Raw Data'!K11,"")</f>
        <v>0</v>
      </c>
      <c r="G15" s="103">
        <f>IF(AND('1 - 4 Hr Raw Data'!S11="",'2 - 24 Hr Raw Data'!S11=""),'2 - 24 Hr Raw Data'!L11,"")</f>
        <v>0</v>
      </c>
      <c r="H15" s="206">
        <f>IF(AND('1 - 4 Hr Raw Data'!S11="",'2 - 24 Hr Raw Data'!S11=""),'2 - 24 Hr Raw Data'!M11,"")</f>
        <v>0</v>
      </c>
      <c r="I15" s="106">
        <f>IF(AND('1 - 4 Hr Raw Data'!S11="",'2 - 24 Hr Raw Data'!S11=""),'2 - 24 Hr Raw Data'!N11,"")</f>
        <v>0</v>
      </c>
      <c r="J15" s="307">
        <f>IF(AND('1 - 4 Hr Raw Data'!S11="",'2 - 24 Hr Raw Data'!S11=""),'2 - 24 Hr Raw Data'!O11,"")</f>
        <v>0</v>
      </c>
      <c r="K15" s="144" t="e">
        <f>IF(AND('1 - 4 Hr Raw Data'!S11="",'2 - 24 Hr Raw Data'!S11=""),(F15/(E15))*100,"")</f>
        <v>#DIV/0!</v>
      </c>
      <c r="L15" s="104" t="e">
        <f ca="1">IF(AND('1 - 4 Hr Raw Data'!S11="",'2 - 24 Hr Raw Data'!S11=""),K15/$K$11,"")</f>
        <v>#DIV/0!</v>
      </c>
      <c r="M15" s="142" t="e">
        <f>IF(AND('1 - 4 Hr Raw Data'!S11="",'2 - 24 Hr Raw Data'!S11=""),(G15/(E15))*100,"")</f>
        <v>#DIV/0!</v>
      </c>
      <c r="N15" s="104" t="e">
        <f ca="1">IF(AND('1 - 4 Hr Raw Data'!S11="",'2 - 24 Hr Raw Data'!S11=""),M15/$M$11,"")</f>
        <v>#DIV/0!</v>
      </c>
      <c r="O15" s="207" t="e">
        <f>IF(AND('1 - 4 Hr Raw Data'!S11="",'2 - 24 Hr Raw Data'!S11=""),(H15/(E15))*100,"")</f>
        <v>#DIV/0!</v>
      </c>
      <c r="P15" s="207" t="e">
        <f ca="1">IF(AND('1 - 4 Hr Raw Data'!S11="",'2 - 24 Hr Raw Data'!S11=""),O15/$O$11,"")</f>
        <v>#DIV/0!</v>
      </c>
      <c r="Q15" s="144" t="e">
        <f ca="1">IF(AND('1 - 4 Hr Raw Data'!S11="",'2 - 24 Hr Raw Data'!S11=""),I15/$I$11,"")</f>
        <v>#REF!</v>
      </c>
      <c r="R15" s="104" t="e">
        <f ca="1">IF(AND('1 - 4 Hr Raw Data'!S11="",'2 - 24 Hr Raw Data'!S11=""),J15/$J$11,"")</f>
        <v>#REF!</v>
      </c>
      <c r="S15" s="105" t="e">
        <f>IF(AND('1 - 4 Hr Raw Data'!S11="",'2 - 24 Hr Raw Data'!S11=""),(E15/D15)*($S$4/1.042)*2,"")</f>
        <v>#DIV/0!</v>
      </c>
      <c r="T15" s="104" t="e">
        <f>IF(AND('1 - 4 Hr Raw Data'!S11="",'2 - 24 Hr Raw Data'!S11=""),LOG(S15/S$6,2),"")</f>
        <v>#DIV/0!</v>
      </c>
      <c r="U15" s="106" t="e">
        <f ca="1">IF(AND('1 - 4 Hr Raw Data'!S11="",'2 - 24 Hr Raw Data'!S11=""),(S15/S$11)*100,"")</f>
        <v>#DIV/0!</v>
      </c>
      <c r="V15" s="106" t="e">
        <f ca="1">IF(AND('1 - 4 Hr Raw Data'!S11="",'2 - 24 Hr Raw Data'!S11=""),(S15-S$6)/(S$11-S$6)*100,"")</f>
        <v>#DIV/0!</v>
      </c>
      <c r="W15" s="118" t="e">
        <f ca="1">IF(AND('1 - 4 Hr Raw Data'!S11="",'2 - 24 Hr Raw Data'!S11=""),(T15/T$11)*100,"")</f>
        <v>#DIV/0!</v>
      </c>
      <c r="X15" s="195" t="e">
        <f ca="1">IF(U15&lt;20,"% RNC less than 20 %",IF(AND('1 - 4 Hr Raw Data'!S11&lt;&gt;"",'2 - 24 Hr Raw Data'!S11=""),"4 Hour: "&amp;'1 - 4 Hr Raw Data'!S11,IF(AND('1 - 4 Hr Raw Data'!S11="",'2 - 24 Hr Raw Data'!S11&lt;&gt;""),"24 Hour: "&amp;'2 - 24 Hr Raw Data'!S11,IF(AND('1 - 4 Hr Raw Data'!S11="",'2 - 24 Hr Raw Data'!S11=""),"","4 Hour: "&amp;'1 - 4 Hr Raw Data'!S11&amp;"; 24 Hour: "&amp;'2 - 24 Hr Raw Data'!S11))))</f>
        <v>#DIV/0!</v>
      </c>
      <c r="Y15" s="13" t="b">
        <f t="shared" ca="1" si="0"/>
        <v>0</v>
      </c>
    </row>
    <row r="16" spans="1:25" ht="14" x14ac:dyDescent="0.15">
      <c r="A16" s="228" t="str">
        <f>IF('2 - 24 Hr Raw Data'!Q12="","",'2 - 24 Hr Raw Data'!Q12)</f>
        <v/>
      </c>
      <c r="B16" s="154" t="str">
        <f>IF(A16="","",'3 - 4 Hr Calc Data'!B16)</f>
        <v/>
      </c>
      <c r="C16" s="191" t="str">
        <f>IF(A16="","",'2 - 24 Hr Raw Data'!R12)</f>
        <v/>
      </c>
      <c r="D16" s="116">
        <f>IF(AND('1 - 4 Hr Raw Data'!S12="",'2 - 24 Hr Raw Data'!S12=""),'2 - 24 Hr Raw Data'!B12,"")</f>
        <v>0</v>
      </c>
      <c r="E16" s="105">
        <f>IF(AND('1 - 4 Hr Raw Data'!S12="",'2 - 24 Hr Raw Data'!S12=""),'2 - 24 Hr Raw Data'!J12,"")</f>
        <v>0</v>
      </c>
      <c r="F16" s="103">
        <f>IF(AND('1 - 4 Hr Raw Data'!S12="",'2 - 24 Hr Raw Data'!S12=""),'2 - 24 Hr Raw Data'!K12,"")</f>
        <v>0</v>
      </c>
      <c r="G16" s="103">
        <f>IF(AND('1 - 4 Hr Raw Data'!S12="",'2 - 24 Hr Raw Data'!S12=""),'2 - 24 Hr Raw Data'!L12,"")</f>
        <v>0</v>
      </c>
      <c r="H16" s="206">
        <f>IF(AND('1 - 4 Hr Raw Data'!S12="",'2 - 24 Hr Raw Data'!S12=""),'2 - 24 Hr Raw Data'!M12,"")</f>
        <v>0</v>
      </c>
      <c r="I16" s="106">
        <f>IF(AND('1 - 4 Hr Raw Data'!S12="",'2 - 24 Hr Raw Data'!S12=""),'2 - 24 Hr Raw Data'!N12,"")</f>
        <v>0</v>
      </c>
      <c r="J16" s="307">
        <f>IF(AND('1 - 4 Hr Raw Data'!S12="",'2 - 24 Hr Raw Data'!S12=""),'2 - 24 Hr Raw Data'!O12,"")</f>
        <v>0</v>
      </c>
      <c r="K16" s="144" t="e">
        <f>IF(AND('1 - 4 Hr Raw Data'!S12="",'2 - 24 Hr Raw Data'!S12=""),(F16/(E16))*100,"")</f>
        <v>#DIV/0!</v>
      </c>
      <c r="L16" s="104" t="e">
        <f ca="1">IF(AND('1 - 4 Hr Raw Data'!S12="",'2 - 24 Hr Raw Data'!S12=""),K16/$K$11,"")</f>
        <v>#DIV/0!</v>
      </c>
      <c r="M16" s="142" t="e">
        <f>IF(AND('1 - 4 Hr Raw Data'!S12="",'2 - 24 Hr Raw Data'!S12=""),(G16/(E16))*100,"")</f>
        <v>#DIV/0!</v>
      </c>
      <c r="N16" s="104" t="e">
        <f ca="1">IF(AND('1 - 4 Hr Raw Data'!S12="",'2 - 24 Hr Raw Data'!S12=""),M16/$M$11,"")</f>
        <v>#DIV/0!</v>
      </c>
      <c r="O16" s="207" t="e">
        <f>IF(AND('1 - 4 Hr Raw Data'!S12="",'2 - 24 Hr Raw Data'!S12=""),(H16/(E16))*100,"")</f>
        <v>#DIV/0!</v>
      </c>
      <c r="P16" s="207" t="e">
        <f ca="1">IF(AND('1 - 4 Hr Raw Data'!S12="",'2 - 24 Hr Raw Data'!S12=""),O16/$O$11,"")</f>
        <v>#DIV/0!</v>
      </c>
      <c r="Q16" s="144" t="e">
        <f ca="1">IF(AND('1 - 4 Hr Raw Data'!S12="",'2 - 24 Hr Raw Data'!S12=""),I16/$I$11,"")</f>
        <v>#REF!</v>
      </c>
      <c r="R16" s="104" t="e">
        <f ca="1">IF(AND('1 - 4 Hr Raw Data'!S12="",'2 - 24 Hr Raw Data'!S12=""),J16/$J$11,"")</f>
        <v>#REF!</v>
      </c>
      <c r="S16" s="105" t="e">
        <f>IF(AND('1 - 4 Hr Raw Data'!S12="",'2 - 24 Hr Raw Data'!S12=""),(E16/D16)*($S$4/1.042)*2,"")</f>
        <v>#DIV/0!</v>
      </c>
      <c r="T16" s="104" t="e">
        <f>IF(AND('1 - 4 Hr Raw Data'!S12="",'2 - 24 Hr Raw Data'!S12=""),LOG(S16/S$6,2),"")</f>
        <v>#DIV/0!</v>
      </c>
      <c r="U16" s="106" t="e">
        <f ca="1">IF(AND('1 - 4 Hr Raw Data'!S12="",'2 - 24 Hr Raw Data'!S12=""),(S16/S$11)*100,"")</f>
        <v>#DIV/0!</v>
      </c>
      <c r="V16" s="106" t="e">
        <f ca="1">IF(AND('1 - 4 Hr Raw Data'!S12="",'2 - 24 Hr Raw Data'!S12=""),(S16-S$6)/(S$11-S$6)*100,"")</f>
        <v>#DIV/0!</v>
      </c>
      <c r="W16" s="118" t="e">
        <f ca="1">IF(AND('1 - 4 Hr Raw Data'!S12="",'2 - 24 Hr Raw Data'!S12=""),(T16/T$11)*100,"")</f>
        <v>#DIV/0!</v>
      </c>
      <c r="X16" s="195" t="e">
        <f ca="1">IF(U16&lt;20,"% RNC less than 20 %",IF(AND('1 - 4 Hr Raw Data'!S12&lt;&gt;"",'2 - 24 Hr Raw Data'!S12=""),"4 Hour: "&amp;'1 - 4 Hr Raw Data'!S12,IF(AND('1 - 4 Hr Raw Data'!S12="",'2 - 24 Hr Raw Data'!S12&lt;&gt;""),"24 Hour: "&amp;'2 - 24 Hr Raw Data'!S12,IF(AND('1 - 4 Hr Raw Data'!S12="",'2 - 24 Hr Raw Data'!S12=""),"","4 Hour: "&amp;'1 - 4 Hr Raw Data'!S12&amp;"; 24 Hour: "&amp;'2 - 24 Hr Raw Data'!S12))))</f>
        <v>#DIV/0!</v>
      </c>
      <c r="Y16" s="13" t="b">
        <f t="shared" ca="1" si="0"/>
        <v>0</v>
      </c>
    </row>
    <row r="17" spans="1:25" ht="14" x14ac:dyDescent="0.15">
      <c r="A17" s="228" t="str">
        <f>IF('2 - 24 Hr Raw Data'!Q13="","",'2 - 24 Hr Raw Data'!Q13)</f>
        <v/>
      </c>
      <c r="B17" s="154" t="str">
        <f>IF(A17="","",'3 - 4 Hr Calc Data'!B17)</f>
        <v/>
      </c>
      <c r="C17" s="191" t="str">
        <f>IF(A17="","",'2 - 24 Hr Raw Data'!R13)</f>
        <v/>
      </c>
      <c r="D17" s="116">
        <f>IF(AND('1 - 4 Hr Raw Data'!S13="",'2 - 24 Hr Raw Data'!S13=""),'2 - 24 Hr Raw Data'!B13,"")</f>
        <v>0</v>
      </c>
      <c r="E17" s="105">
        <f>IF(AND('1 - 4 Hr Raw Data'!S13="",'2 - 24 Hr Raw Data'!S13=""),'2 - 24 Hr Raw Data'!J13,"")</f>
        <v>0</v>
      </c>
      <c r="F17" s="103">
        <f>IF(AND('1 - 4 Hr Raw Data'!S13="",'2 - 24 Hr Raw Data'!S13=""),'2 - 24 Hr Raw Data'!K13,"")</f>
        <v>0</v>
      </c>
      <c r="G17" s="103">
        <f>IF(AND('1 - 4 Hr Raw Data'!S13="",'2 - 24 Hr Raw Data'!S13=""),'2 - 24 Hr Raw Data'!L13,"")</f>
        <v>0</v>
      </c>
      <c r="H17" s="206">
        <f>IF(AND('1 - 4 Hr Raw Data'!S13="",'2 - 24 Hr Raw Data'!S13=""),'2 - 24 Hr Raw Data'!M13,"")</f>
        <v>0</v>
      </c>
      <c r="I17" s="106">
        <f>IF(AND('1 - 4 Hr Raw Data'!S13="",'2 - 24 Hr Raw Data'!S13=""),'2 - 24 Hr Raw Data'!N13,"")</f>
        <v>0</v>
      </c>
      <c r="J17" s="307">
        <f>IF(AND('1 - 4 Hr Raw Data'!S13="",'2 - 24 Hr Raw Data'!S13=""),'2 - 24 Hr Raw Data'!O13,"")</f>
        <v>0</v>
      </c>
      <c r="K17" s="144" t="e">
        <f>IF(AND('1 - 4 Hr Raw Data'!S13="",'2 - 24 Hr Raw Data'!S13=""),(F17/(E17))*100,"")</f>
        <v>#DIV/0!</v>
      </c>
      <c r="L17" s="104" t="e">
        <f ca="1">IF(AND('1 - 4 Hr Raw Data'!S13="",'2 - 24 Hr Raw Data'!S13=""),K17/$K$11,"")</f>
        <v>#DIV/0!</v>
      </c>
      <c r="M17" s="142" t="e">
        <f>IF(AND('1 - 4 Hr Raw Data'!S13="",'2 - 24 Hr Raw Data'!S13=""),(G17/(E17))*100,"")</f>
        <v>#DIV/0!</v>
      </c>
      <c r="N17" s="104" t="e">
        <f ca="1">IF(AND('1 - 4 Hr Raw Data'!S13="",'2 - 24 Hr Raw Data'!S13=""),M17/$M$11,"")</f>
        <v>#DIV/0!</v>
      </c>
      <c r="O17" s="207" t="e">
        <f>IF(AND('1 - 4 Hr Raw Data'!S13="",'2 - 24 Hr Raw Data'!S13=""),(H17/(E17))*100,"")</f>
        <v>#DIV/0!</v>
      </c>
      <c r="P17" s="207" t="e">
        <f ca="1">IF(AND('1 - 4 Hr Raw Data'!S13="",'2 - 24 Hr Raw Data'!S13=""),O17/$O$11,"")</f>
        <v>#DIV/0!</v>
      </c>
      <c r="Q17" s="144" t="e">
        <f ca="1">IF(AND('1 - 4 Hr Raw Data'!S13="",'2 - 24 Hr Raw Data'!S13=""),I17/$I$11,"")</f>
        <v>#REF!</v>
      </c>
      <c r="R17" s="104" t="e">
        <f ca="1">IF(AND('1 - 4 Hr Raw Data'!S13="",'2 - 24 Hr Raw Data'!S13=""),J17/$J$11,"")</f>
        <v>#REF!</v>
      </c>
      <c r="S17" s="105" t="e">
        <f>IF(AND('1 - 4 Hr Raw Data'!S13="",'2 - 24 Hr Raw Data'!S13=""),(E17/D17)*($S$4/1.042)*2,"")</f>
        <v>#DIV/0!</v>
      </c>
      <c r="T17" s="104" t="e">
        <f>IF(AND('1 - 4 Hr Raw Data'!S13="",'2 - 24 Hr Raw Data'!S13=""),LOG(S17/S$6,2),"")</f>
        <v>#DIV/0!</v>
      </c>
      <c r="U17" s="106" t="e">
        <f ca="1">IF(AND('1 - 4 Hr Raw Data'!S13="",'2 - 24 Hr Raw Data'!S13=""),(S17/S$11)*100,"")</f>
        <v>#DIV/0!</v>
      </c>
      <c r="V17" s="106" t="e">
        <f ca="1">IF(AND('1 - 4 Hr Raw Data'!S13="",'2 - 24 Hr Raw Data'!S13=""),(S17-S$6)/(S$11-S$6)*100,"")</f>
        <v>#DIV/0!</v>
      </c>
      <c r="W17" s="118" t="e">
        <f ca="1">IF(AND('1 - 4 Hr Raw Data'!S13="",'2 - 24 Hr Raw Data'!S13=""),(T17/T$11)*100,"")</f>
        <v>#DIV/0!</v>
      </c>
      <c r="X17" s="195" t="e">
        <f ca="1">IF(U17&lt;20,"% RNC less than 20 %",IF(AND('1 - 4 Hr Raw Data'!S13&lt;&gt;"",'2 - 24 Hr Raw Data'!S13=""),"4 Hour: "&amp;'1 - 4 Hr Raw Data'!S13,IF(AND('1 - 4 Hr Raw Data'!S13="",'2 - 24 Hr Raw Data'!S13&lt;&gt;""),"24 Hour: "&amp;'2 - 24 Hr Raw Data'!S13,IF(AND('1 - 4 Hr Raw Data'!S13="",'2 - 24 Hr Raw Data'!S13=""),"","4 Hour: "&amp;'1 - 4 Hr Raw Data'!S13&amp;"; 24 Hour: "&amp;'2 - 24 Hr Raw Data'!S13))))</f>
        <v>#DIV/0!</v>
      </c>
      <c r="Y17" s="13" t="b">
        <f t="shared" ca="1" si="0"/>
        <v>0</v>
      </c>
    </row>
    <row r="18" spans="1:25" ht="14" x14ac:dyDescent="0.15">
      <c r="A18" s="228" t="str">
        <f>IF('2 - 24 Hr Raw Data'!Q14="","",'2 - 24 Hr Raw Data'!Q14)</f>
        <v/>
      </c>
      <c r="B18" s="154" t="str">
        <f>IF(A18="","",'3 - 4 Hr Calc Data'!B18)</f>
        <v/>
      </c>
      <c r="C18" s="191" t="str">
        <f>IF(A18="","",'2 - 24 Hr Raw Data'!R14)</f>
        <v/>
      </c>
      <c r="D18" s="116">
        <f>IF(AND('1 - 4 Hr Raw Data'!S14="",'2 - 24 Hr Raw Data'!S14=""),'2 - 24 Hr Raw Data'!B14,"")</f>
        <v>0</v>
      </c>
      <c r="E18" s="105">
        <f>IF(AND('1 - 4 Hr Raw Data'!S14="",'2 - 24 Hr Raw Data'!S14=""),'2 - 24 Hr Raw Data'!J14,"")</f>
        <v>0</v>
      </c>
      <c r="F18" s="103">
        <f>IF(AND('1 - 4 Hr Raw Data'!S14="",'2 - 24 Hr Raw Data'!S14=""),'2 - 24 Hr Raw Data'!K14,"")</f>
        <v>0</v>
      </c>
      <c r="G18" s="103">
        <f>IF(AND('1 - 4 Hr Raw Data'!S14="",'2 - 24 Hr Raw Data'!S14=""),'2 - 24 Hr Raw Data'!L14,"")</f>
        <v>0</v>
      </c>
      <c r="H18" s="206">
        <f>IF(AND('1 - 4 Hr Raw Data'!S14="",'2 - 24 Hr Raw Data'!S14=""),'2 - 24 Hr Raw Data'!M14,"")</f>
        <v>0</v>
      </c>
      <c r="I18" s="106">
        <f>IF(AND('1 - 4 Hr Raw Data'!S14="",'2 - 24 Hr Raw Data'!S14=""),'2 - 24 Hr Raw Data'!N14,"")</f>
        <v>0</v>
      </c>
      <c r="J18" s="307">
        <f>IF(AND('1 - 4 Hr Raw Data'!S14="",'2 - 24 Hr Raw Data'!S14=""),'2 - 24 Hr Raw Data'!O14,"")</f>
        <v>0</v>
      </c>
      <c r="K18" s="144" t="e">
        <f>IF(AND('1 - 4 Hr Raw Data'!S14="",'2 - 24 Hr Raw Data'!S14=""),(F18/(E18))*100,"")</f>
        <v>#DIV/0!</v>
      </c>
      <c r="L18" s="104" t="e">
        <f ca="1">IF(AND('1 - 4 Hr Raw Data'!S14="",'2 - 24 Hr Raw Data'!S14=""),K18/$K$11,"")</f>
        <v>#DIV/0!</v>
      </c>
      <c r="M18" s="142" t="e">
        <f>IF(AND('1 - 4 Hr Raw Data'!S14="",'2 - 24 Hr Raw Data'!S14=""),(G18/(E18))*100,"")</f>
        <v>#DIV/0!</v>
      </c>
      <c r="N18" s="104" t="e">
        <f ca="1">IF(AND('1 - 4 Hr Raw Data'!S14="",'2 - 24 Hr Raw Data'!S14=""),M18/$M$11,"")</f>
        <v>#DIV/0!</v>
      </c>
      <c r="O18" s="207" t="e">
        <f>IF(AND('1 - 4 Hr Raw Data'!S14="",'2 - 24 Hr Raw Data'!S14=""),(H18/(E18))*100,"")</f>
        <v>#DIV/0!</v>
      </c>
      <c r="P18" s="207" t="e">
        <f ca="1">IF(AND('1 - 4 Hr Raw Data'!S14="",'2 - 24 Hr Raw Data'!S14=""),O18/$O$11,"")</f>
        <v>#DIV/0!</v>
      </c>
      <c r="Q18" s="144" t="e">
        <f ca="1">IF(AND('1 - 4 Hr Raw Data'!S14="",'2 - 24 Hr Raw Data'!S14=""),I18/$I$11,"")</f>
        <v>#REF!</v>
      </c>
      <c r="R18" s="104" t="e">
        <f ca="1">IF(AND('1 - 4 Hr Raw Data'!S14="",'2 - 24 Hr Raw Data'!S14=""),J18/$J$11,"")</f>
        <v>#REF!</v>
      </c>
      <c r="S18" s="105" t="e">
        <f>IF(AND('1 - 4 Hr Raw Data'!S14="",'2 - 24 Hr Raw Data'!S14=""),(E18/D18)*($S$4/1.042)*2,"")</f>
        <v>#DIV/0!</v>
      </c>
      <c r="T18" s="104" t="e">
        <f>IF(AND('1 - 4 Hr Raw Data'!S14="",'2 - 24 Hr Raw Data'!S14=""),LOG(S18/S$6,2),"")</f>
        <v>#DIV/0!</v>
      </c>
      <c r="U18" s="106" t="e">
        <f ca="1">IF(AND('1 - 4 Hr Raw Data'!S14="",'2 - 24 Hr Raw Data'!S14=""),(S18/S$11)*100,"")</f>
        <v>#DIV/0!</v>
      </c>
      <c r="V18" s="106" t="e">
        <f ca="1">IF(AND('1 - 4 Hr Raw Data'!S14="",'2 - 24 Hr Raw Data'!S14=""),(S18-S$6)/(S$11-S$6)*100,"")</f>
        <v>#DIV/0!</v>
      </c>
      <c r="W18" s="118" t="e">
        <f ca="1">IF(AND('1 - 4 Hr Raw Data'!S14="",'2 - 24 Hr Raw Data'!S14=""),(T18/T$11)*100,"")</f>
        <v>#DIV/0!</v>
      </c>
      <c r="X18" s="195" t="e">
        <f ca="1">IF(U18&lt;20,"% RNC less than 20 %",IF(AND('1 - 4 Hr Raw Data'!S14&lt;&gt;"",'2 - 24 Hr Raw Data'!S14=""),"4 Hour: "&amp;'1 - 4 Hr Raw Data'!S14,IF(AND('1 - 4 Hr Raw Data'!S14="",'2 - 24 Hr Raw Data'!S14&lt;&gt;""),"24 Hour: "&amp;'2 - 24 Hr Raw Data'!S14,IF(AND('1 - 4 Hr Raw Data'!S14="",'2 - 24 Hr Raw Data'!S14=""),"","4 Hour: "&amp;'1 - 4 Hr Raw Data'!S14&amp;"; 24 Hour: "&amp;'2 - 24 Hr Raw Data'!S14))))</f>
        <v>#DIV/0!</v>
      </c>
      <c r="Y18" s="13" t="b">
        <f t="shared" ca="1" si="0"/>
        <v>0</v>
      </c>
    </row>
    <row r="19" spans="1:25" ht="14" x14ac:dyDescent="0.15">
      <c r="A19" s="228" t="str">
        <f>IF('2 - 24 Hr Raw Data'!Q15="","",'2 - 24 Hr Raw Data'!Q15)</f>
        <v/>
      </c>
      <c r="B19" s="154" t="str">
        <f>IF(A19="","",'3 - 4 Hr Calc Data'!B19)</f>
        <v/>
      </c>
      <c r="C19" s="191" t="str">
        <f>IF(A19="","",'2 - 24 Hr Raw Data'!R15)</f>
        <v/>
      </c>
      <c r="D19" s="116">
        <f>IF(AND('1 - 4 Hr Raw Data'!S15="",'2 - 24 Hr Raw Data'!S15=""),'2 - 24 Hr Raw Data'!B15,"")</f>
        <v>0</v>
      </c>
      <c r="E19" s="105">
        <f>IF(AND('1 - 4 Hr Raw Data'!S15="",'2 - 24 Hr Raw Data'!S15=""),'2 - 24 Hr Raw Data'!J15,"")</f>
        <v>0</v>
      </c>
      <c r="F19" s="103">
        <f>IF(AND('1 - 4 Hr Raw Data'!S15="",'2 - 24 Hr Raw Data'!S15=""),'2 - 24 Hr Raw Data'!K15,"")</f>
        <v>0</v>
      </c>
      <c r="G19" s="103">
        <f>IF(AND('1 - 4 Hr Raw Data'!S15="",'2 - 24 Hr Raw Data'!S15=""),'2 - 24 Hr Raw Data'!L15,"")</f>
        <v>0</v>
      </c>
      <c r="H19" s="206">
        <f>IF(AND('1 - 4 Hr Raw Data'!S15="",'2 - 24 Hr Raw Data'!S15=""),'2 - 24 Hr Raw Data'!M15,"")</f>
        <v>0</v>
      </c>
      <c r="I19" s="106">
        <f>IF(AND('1 - 4 Hr Raw Data'!S15="",'2 - 24 Hr Raw Data'!S15=""),'2 - 24 Hr Raw Data'!N15,"")</f>
        <v>0</v>
      </c>
      <c r="J19" s="307">
        <f>IF(AND('1 - 4 Hr Raw Data'!S15="",'2 - 24 Hr Raw Data'!S15=""),'2 - 24 Hr Raw Data'!O15,"")</f>
        <v>0</v>
      </c>
      <c r="K19" s="144" t="e">
        <f>IF(AND('1 - 4 Hr Raw Data'!S15="",'2 - 24 Hr Raw Data'!S15=""),(F19/(E19))*100,"")</f>
        <v>#DIV/0!</v>
      </c>
      <c r="L19" s="104" t="e">
        <f ca="1">IF(AND('1 - 4 Hr Raw Data'!S15="",'2 - 24 Hr Raw Data'!S15=""),K19/$K$11,"")</f>
        <v>#DIV/0!</v>
      </c>
      <c r="M19" s="142" t="e">
        <f>IF(AND('1 - 4 Hr Raw Data'!S15="",'2 - 24 Hr Raw Data'!S15=""),(G19/(E19))*100,"")</f>
        <v>#DIV/0!</v>
      </c>
      <c r="N19" s="104" t="e">
        <f ca="1">IF(AND('1 - 4 Hr Raw Data'!S15="",'2 - 24 Hr Raw Data'!S15=""),M19/$M$11,"")</f>
        <v>#DIV/0!</v>
      </c>
      <c r="O19" s="207" t="e">
        <f>IF(AND('1 - 4 Hr Raw Data'!S15="",'2 - 24 Hr Raw Data'!S15=""),(H19/(E19))*100,"")</f>
        <v>#DIV/0!</v>
      </c>
      <c r="P19" s="207" t="e">
        <f ca="1">IF(AND('1 - 4 Hr Raw Data'!S15="",'2 - 24 Hr Raw Data'!S15=""),O19/$O$11,"")</f>
        <v>#DIV/0!</v>
      </c>
      <c r="Q19" s="144" t="e">
        <f ca="1">IF(AND('1 - 4 Hr Raw Data'!S15="",'2 - 24 Hr Raw Data'!S15=""),I19/$I$11,"")</f>
        <v>#REF!</v>
      </c>
      <c r="R19" s="104" t="e">
        <f ca="1">IF(AND('1 - 4 Hr Raw Data'!S15="",'2 - 24 Hr Raw Data'!S15=""),J19/$J$11,"")</f>
        <v>#REF!</v>
      </c>
      <c r="S19" s="105" t="e">
        <f>IF(AND('1 - 4 Hr Raw Data'!S15="",'2 - 24 Hr Raw Data'!S15=""),(E19/D19)*($S$4/1.042)*2,"")</f>
        <v>#DIV/0!</v>
      </c>
      <c r="T19" s="104" t="e">
        <f>IF(AND('1 - 4 Hr Raw Data'!S15="",'2 - 24 Hr Raw Data'!S15=""),LOG(S19/S$6,2),"")</f>
        <v>#DIV/0!</v>
      </c>
      <c r="U19" s="106" t="e">
        <f ca="1">IF(AND('1 - 4 Hr Raw Data'!S15="",'2 - 24 Hr Raw Data'!S15=""),(S19/S$11)*100,"")</f>
        <v>#DIV/0!</v>
      </c>
      <c r="V19" s="106" t="e">
        <f ca="1">IF(AND('1 - 4 Hr Raw Data'!S15="",'2 - 24 Hr Raw Data'!S15=""),(S19-S$6)/(S$11-S$6)*100,"")</f>
        <v>#DIV/0!</v>
      </c>
      <c r="W19" s="118" t="e">
        <f ca="1">IF(AND('1 - 4 Hr Raw Data'!S15="",'2 - 24 Hr Raw Data'!S15=""),(T19/T$11)*100,"")</f>
        <v>#DIV/0!</v>
      </c>
      <c r="X19" s="195" t="e">
        <f ca="1">IF(U19&lt;20,"% RNC less than 20 %",IF(AND('1 - 4 Hr Raw Data'!S15&lt;&gt;"",'2 - 24 Hr Raw Data'!S15=""),"4 Hour: "&amp;'1 - 4 Hr Raw Data'!S15,IF(AND('1 - 4 Hr Raw Data'!S15="",'2 - 24 Hr Raw Data'!S15&lt;&gt;""),"24 Hour: "&amp;'2 - 24 Hr Raw Data'!S15,IF(AND('1 - 4 Hr Raw Data'!S15="",'2 - 24 Hr Raw Data'!S15=""),"","4 Hour: "&amp;'1 - 4 Hr Raw Data'!S15&amp;"; 24 Hour: "&amp;'2 - 24 Hr Raw Data'!S15))))</f>
        <v>#DIV/0!</v>
      </c>
      <c r="Y19" s="13" t="b">
        <f t="shared" ca="1" si="0"/>
        <v>0</v>
      </c>
    </row>
    <row r="20" spans="1:25" ht="14" x14ac:dyDescent="0.15">
      <c r="A20" s="228" t="str">
        <f>IF('2 - 24 Hr Raw Data'!Q16="","",'2 - 24 Hr Raw Data'!Q16)</f>
        <v/>
      </c>
      <c r="B20" s="154" t="str">
        <f>IF(A20="","",'3 - 4 Hr Calc Data'!B20)</f>
        <v/>
      </c>
      <c r="C20" s="191" t="str">
        <f>IF(A20="","",'2 - 24 Hr Raw Data'!R16)</f>
        <v/>
      </c>
      <c r="D20" s="116">
        <f>IF(AND('1 - 4 Hr Raw Data'!S16="",'2 - 24 Hr Raw Data'!S16=""),'2 - 24 Hr Raw Data'!B16,"")</f>
        <v>0</v>
      </c>
      <c r="E20" s="105">
        <f>IF(AND('1 - 4 Hr Raw Data'!S16="",'2 - 24 Hr Raw Data'!S16=""),'2 - 24 Hr Raw Data'!J16,"")</f>
        <v>0</v>
      </c>
      <c r="F20" s="103">
        <f>IF(AND('1 - 4 Hr Raw Data'!S16="",'2 - 24 Hr Raw Data'!S16=""),'2 - 24 Hr Raw Data'!K16,"")</f>
        <v>0</v>
      </c>
      <c r="G20" s="103">
        <f>IF(AND('1 - 4 Hr Raw Data'!S16="",'2 - 24 Hr Raw Data'!S16=""),'2 - 24 Hr Raw Data'!L16,"")</f>
        <v>0</v>
      </c>
      <c r="H20" s="206">
        <f>IF(AND('1 - 4 Hr Raw Data'!S16="",'2 - 24 Hr Raw Data'!S16=""),'2 - 24 Hr Raw Data'!M16,"")</f>
        <v>0</v>
      </c>
      <c r="I20" s="106">
        <f>IF(AND('1 - 4 Hr Raw Data'!S16="",'2 - 24 Hr Raw Data'!S16=""),'2 - 24 Hr Raw Data'!N16,"")</f>
        <v>0</v>
      </c>
      <c r="J20" s="307">
        <f>IF(AND('1 - 4 Hr Raw Data'!S16="",'2 - 24 Hr Raw Data'!S16=""),'2 - 24 Hr Raw Data'!O16,"")</f>
        <v>0</v>
      </c>
      <c r="K20" s="144" t="e">
        <f>IF(AND('1 - 4 Hr Raw Data'!S16="",'2 - 24 Hr Raw Data'!S16=""),(F20/(E20))*100,"")</f>
        <v>#DIV/0!</v>
      </c>
      <c r="L20" s="104" t="e">
        <f ca="1">IF(AND('1 - 4 Hr Raw Data'!S16="",'2 - 24 Hr Raw Data'!S16=""),K20/$K$11,"")</f>
        <v>#DIV/0!</v>
      </c>
      <c r="M20" s="142" t="e">
        <f>IF(AND('1 - 4 Hr Raw Data'!S16="",'2 - 24 Hr Raw Data'!S16=""),(G20/(E20))*100,"")</f>
        <v>#DIV/0!</v>
      </c>
      <c r="N20" s="104" t="e">
        <f ca="1">IF(AND('1 - 4 Hr Raw Data'!S16="",'2 - 24 Hr Raw Data'!S16=""),M20/$M$11,"")</f>
        <v>#DIV/0!</v>
      </c>
      <c r="O20" s="207" t="e">
        <f>IF(AND('1 - 4 Hr Raw Data'!S16="",'2 - 24 Hr Raw Data'!S16=""),(H20/(E20))*100,"")</f>
        <v>#DIV/0!</v>
      </c>
      <c r="P20" s="207" t="e">
        <f ca="1">IF(AND('1 - 4 Hr Raw Data'!S16="",'2 - 24 Hr Raw Data'!S16=""),O20/$O$11,"")</f>
        <v>#DIV/0!</v>
      </c>
      <c r="Q20" s="144" t="e">
        <f ca="1">IF(AND('1 - 4 Hr Raw Data'!S16="",'2 - 24 Hr Raw Data'!S16=""),I20/$I$11,"")</f>
        <v>#REF!</v>
      </c>
      <c r="R20" s="104" t="e">
        <f ca="1">IF(AND('1 - 4 Hr Raw Data'!S16="",'2 - 24 Hr Raw Data'!S16=""),J20/$J$11,"")</f>
        <v>#REF!</v>
      </c>
      <c r="S20" s="105" t="e">
        <f>IF(AND('1 - 4 Hr Raw Data'!S16="",'2 - 24 Hr Raw Data'!S16=""),(E20/D20)*($S$4/1.042)*2,"")</f>
        <v>#DIV/0!</v>
      </c>
      <c r="T20" s="104" t="e">
        <f>IF(AND('1 - 4 Hr Raw Data'!S16="",'2 - 24 Hr Raw Data'!S16=""),LOG(S20/S$6,2),"")</f>
        <v>#DIV/0!</v>
      </c>
      <c r="U20" s="106" t="e">
        <f ca="1">IF(AND('1 - 4 Hr Raw Data'!S16="",'2 - 24 Hr Raw Data'!S16=""),(S20/S$11)*100,"")</f>
        <v>#DIV/0!</v>
      </c>
      <c r="V20" s="106" t="e">
        <f ca="1">IF(AND('1 - 4 Hr Raw Data'!S16="",'2 - 24 Hr Raw Data'!S16=""),(S20-S$6)/(S$11-S$6)*100,"")</f>
        <v>#DIV/0!</v>
      </c>
      <c r="W20" s="118" t="e">
        <f ca="1">IF(AND('1 - 4 Hr Raw Data'!S16="",'2 - 24 Hr Raw Data'!S16=""),(T20/T$11)*100,"")</f>
        <v>#DIV/0!</v>
      </c>
      <c r="X20" s="195" t="e">
        <f ca="1">IF(U20&lt;20,"% RNC less than 20 %",IF(AND('1 - 4 Hr Raw Data'!S16&lt;&gt;"",'2 - 24 Hr Raw Data'!S16=""),"4 Hour: "&amp;'1 - 4 Hr Raw Data'!S16,IF(AND('1 - 4 Hr Raw Data'!S16="",'2 - 24 Hr Raw Data'!S16&lt;&gt;""),"24 Hour: "&amp;'2 - 24 Hr Raw Data'!S16,IF(AND('1 - 4 Hr Raw Data'!S16="",'2 - 24 Hr Raw Data'!S16=""),"","4 Hour: "&amp;'1 - 4 Hr Raw Data'!S16&amp;"; 24 Hour: "&amp;'2 - 24 Hr Raw Data'!S16))))</f>
        <v>#DIV/0!</v>
      </c>
      <c r="Y20" s="13" t="b">
        <f t="shared" ca="1" si="0"/>
        <v>0</v>
      </c>
    </row>
    <row r="21" spans="1:25" ht="14" x14ac:dyDescent="0.15">
      <c r="A21" s="228" t="str">
        <f>IF('2 - 24 Hr Raw Data'!Q17="","",'2 - 24 Hr Raw Data'!Q17)</f>
        <v/>
      </c>
      <c r="B21" s="154" t="str">
        <f>IF(A21="","",'3 - 4 Hr Calc Data'!B21)</f>
        <v/>
      </c>
      <c r="C21" s="191" t="str">
        <f>IF(A21="","",'2 - 24 Hr Raw Data'!R17)</f>
        <v/>
      </c>
      <c r="D21" s="116">
        <f>IF(AND('1 - 4 Hr Raw Data'!S17="",'2 - 24 Hr Raw Data'!S17=""),'2 - 24 Hr Raw Data'!B17,"")</f>
        <v>0</v>
      </c>
      <c r="E21" s="105">
        <f>IF(AND('1 - 4 Hr Raw Data'!S17="",'2 - 24 Hr Raw Data'!S17=""),'2 - 24 Hr Raw Data'!J17,"")</f>
        <v>0</v>
      </c>
      <c r="F21" s="103">
        <f>IF(AND('1 - 4 Hr Raw Data'!S17="",'2 - 24 Hr Raw Data'!S17=""),'2 - 24 Hr Raw Data'!K17,"")</f>
        <v>0</v>
      </c>
      <c r="G21" s="103">
        <f>IF(AND('1 - 4 Hr Raw Data'!S17="",'2 - 24 Hr Raw Data'!S17=""),'2 - 24 Hr Raw Data'!L17,"")</f>
        <v>0</v>
      </c>
      <c r="H21" s="206">
        <f>IF(AND('1 - 4 Hr Raw Data'!S17="",'2 - 24 Hr Raw Data'!S17=""),'2 - 24 Hr Raw Data'!M17,"")</f>
        <v>0</v>
      </c>
      <c r="I21" s="106">
        <f>IF(AND('1 - 4 Hr Raw Data'!S17="",'2 - 24 Hr Raw Data'!S17=""),'2 - 24 Hr Raw Data'!N17,"")</f>
        <v>0</v>
      </c>
      <c r="J21" s="307">
        <f>IF(AND('1 - 4 Hr Raw Data'!S17="",'2 - 24 Hr Raw Data'!S17=""),'2 - 24 Hr Raw Data'!O17,"")</f>
        <v>0</v>
      </c>
      <c r="K21" s="144" t="e">
        <f>IF(AND('1 - 4 Hr Raw Data'!S17="",'2 - 24 Hr Raw Data'!S17=""),(F21/(E21))*100,"")</f>
        <v>#DIV/0!</v>
      </c>
      <c r="L21" s="104" t="e">
        <f ca="1">IF(AND('1 - 4 Hr Raw Data'!S17="",'2 - 24 Hr Raw Data'!S17=""),K21/$K$11,"")</f>
        <v>#DIV/0!</v>
      </c>
      <c r="M21" s="142" t="e">
        <f>IF(AND('1 - 4 Hr Raw Data'!S17="",'2 - 24 Hr Raw Data'!S17=""),(G21/(E21))*100,"")</f>
        <v>#DIV/0!</v>
      </c>
      <c r="N21" s="104" t="e">
        <f ca="1">IF(AND('1 - 4 Hr Raw Data'!S17="",'2 - 24 Hr Raw Data'!S17=""),M21/$M$11,"")</f>
        <v>#DIV/0!</v>
      </c>
      <c r="O21" s="207" t="e">
        <f>IF(AND('1 - 4 Hr Raw Data'!S17="",'2 - 24 Hr Raw Data'!S17=""),(H21/(E21))*100,"")</f>
        <v>#DIV/0!</v>
      </c>
      <c r="P21" s="207" t="e">
        <f ca="1">IF(AND('1 - 4 Hr Raw Data'!S17="",'2 - 24 Hr Raw Data'!S17=""),O21/$O$11,"")</f>
        <v>#DIV/0!</v>
      </c>
      <c r="Q21" s="144" t="e">
        <f ca="1">IF(AND('1 - 4 Hr Raw Data'!S17="",'2 - 24 Hr Raw Data'!S17=""),I21/$I$11,"")</f>
        <v>#REF!</v>
      </c>
      <c r="R21" s="104" t="e">
        <f ca="1">IF(AND('1 - 4 Hr Raw Data'!S17="",'2 - 24 Hr Raw Data'!S17=""),J21/$J$11,"")</f>
        <v>#REF!</v>
      </c>
      <c r="S21" s="105" t="e">
        <f>IF(AND('1 - 4 Hr Raw Data'!S17="",'2 - 24 Hr Raw Data'!S17=""),(E21/D21)*($S$4/1.042)*2,"")</f>
        <v>#DIV/0!</v>
      </c>
      <c r="T21" s="104" t="e">
        <f>IF(AND('1 - 4 Hr Raw Data'!S17="",'2 - 24 Hr Raw Data'!S17=""),LOG(S21/S$6,2),"")</f>
        <v>#DIV/0!</v>
      </c>
      <c r="U21" s="106" t="e">
        <f ca="1">IF(AND('1 - 4 Hr Raw Data'!S17="",'2 - 24 Hr Raw Data'!S17=""),(S21/S$11)*100,"")</f>
        <v>#DIV/0!</v>
      </c>
      <c r="V21" s="106" t="e">
        <f ca="1">IF(AND('1 - 4 Hr Raw Data'!S17="",'2 - 24 Hr Raw Data'!S17=""),(S21-S$6)/(S$11-S$6)*100,"")</f>
        <v>#DIV/0!</v>
      </c>
      <c r="W21" s="118" t="e">
        <f ca="1">IF(AND('1 - 4 Hr Raw Data'!S17="",'2 - 24 Hr Raw Data'!S17=""),(T21/T$11)*100,"")</f>
        <v>#DIV/0!</v>
      </c>
      <c r="X21" s="195" t="e">
        <f ca="1">IF(U21&lt;20,"% RNC less than 20 %",IF(AND('1 - 4 Hr Raw Data'!S17&lt;&gt;"",'2 - 24 Hr Raw Data'!S17=""),"4 Hour: "&amp;'1 - 4 Hr Raw Data'!S17,IF(AND('1 - 4 Hr Raw Data'!S17="",'2 - 24 Hr Raw Data'!S17&lt;&gt;""),"24 Hour: "&amp;'2 - 24 Hr Raw Data'!S17,IF(AND('1 - 4 Hr Raw Data'!S17="",'2 - 24 Hr Raw Data'!S17=""),"","4 Hour: "&amp;'1 - 4 Hr Raw Data'!S17&amp;"; 24 Hour: "&amp;'2 - 24 Hr Raw Data'!S17))))</f>
        <v>#DIV/0!</v>
      </c>
      <c r="Y21" s="13" t="b">
        <f t="shared" ca="1" si="0"/>
        <v>0</v>
      </c>
    </row>
    <row r="22" spans="1:25" ht="14" x14ac:dyDescent="0.15">
      <c r="A22" s="228" t="str">
        <f>IF('2 - 24 Hr Raw Data'!Q18="","",'2 - 24 Hr Raw Data'!Q18)</f>
        <v/>
      </c>
      <c r="B22" s="154" t="str">
        <f>IF(A22="","",'3 - 4 Hr Calc Data'!B22)</f>
        <v/>
      </c>
      <c r="C22" s="191" t="str">
        <f>IF(A22="","",'2 - 24 Hr Raw Data'!R18)</f>
        <v/>
      </c>
      <c r="D22" s="116">
        <f>IF(AND('1 - 4 Hr Raw Data'!S18="",'2 - 24 Hr Raw Data'!S18=""),'2 - 24 Hr Raw Data'!B18,"")</f>
        <v>0</v>
      </c>
      <c r="E22" s="105">
        <f>IF(AND('1 - 4 Hr Raw Data'!S18="",'2 - 24 Hr Raw Data'!S18=""),'2 - 24 Hr Raw Data'!J18,"")</f>
        <v>0</v>
      </c>
      <c r="F22" s="103">
        <f>IF(AND('1 - 4 Hr Raw Data'!S18="",'2 - 24 Hr Raw Data'!S18=""),'2 - 24 Hr Raw Data'!K18,"")</f>
        <v>0</v>
      </c>
      <c r="G22" s="103">
        <f>IF(AND('1 - 4 Hr Raw Data'!S18="",'2 - 24 Hr Raw Data'!S18=""),'2 - 24 Hr Raw Data'!L18,"")</f>
        <v>0</v>
      </c>
      <c r="H22" s="206">
        <f>IF(AND('1 - 4 Hr Raw Data'!S18="",'2 - 24 Hr Raw Data'!S18=""),'2 - 24 Hr Raw Data'!M18,"")</f>
        <v>0</v>
      </c>
      <c r="I22" s="106">
        <f>IF(AND('1 - 4 Hr Raw Data'!S18="",'2 - 24 Hr Raw Data'!S18=""),'2 - 24 Hr Raw Data'!N18,"")</f>
        <v>0</v>
      </c>
      <c r="J22" s="307">
        <f>IF(AND('1 - 4 Hr Raw Data'!S18="",'2 - 24 Hr Raw Data'!S18=""),'2 - 24 Hr Raw Data'!O18,"")</f>
        <v>0</v>
      </c>
      <c r="K22" s="144" t="e">
        <f>IF(AND('1 - 4 Hr Raw Data'!S18="",'2 - 24 Hr Raw Data'!S18=""),(F22/(E22))*100,"")</f>
        <v>#DIV/0!</v>
      </c>
      <c r="L22" s="104" t="e">
        <f ca="1">IF(AND('1 - 4 Hr Raw Data'!S18="",'2 - 24 Hr Raw Data'!S18=""),K22/$K$11,"")</f>
        <v>#DIV/0!</v>
      </c>
      <c r="M22" s="142" t="e">
        <f>IF(AND('1 - 4 Hr Raw Data'!S18="",'2 - 24 Hr Raw Data'!S18=""),(G22/(E22))*100,"")</f>
        <v>#DIV/0!</v>
      </c>
      <c r="N22" s="104" t="e">
        <f ca="1">IF(AND('1 - 4 Hr Raw Data'!S18="",'2 - 24 Hr Raw Data'!S18=""),M22/$M$11,"")</f>
        <v>#DIV/0!</v>
      </c>
      <c r="O22" s="207" t="e">
        <f>IF(AND('1 - 4 Hr Raw Data'!S18="",'2 - 24 Hr Raw Data'!S18=""),(H22/(E22))*100,"")</f>
        <v>#DIV/0!</v>
      </c>
      <c r="P22" s="207" t="e">
        <f ca="1">IF(AND('1 - 4 Hr Raw Data'!S18="",'2 - 24 Hr Raw Data'!S18=""),O22/$O$11,"")</f>
        <v>#DIV/0!</v>
      </c>
      <c r="Q22" s="144" t="e">
        <f ca="1">IF(AND('1 - 4 Hr Raw Data'!S18="",'2 - 24 Hr Raw Data'!S18=""),I22/$I$11,"")</f>
        <v>#REF!</v>
      </c>
      <c r="R22" s="104" t="e">
        <f ca="1">IF(AND('1 - 4 Hr Raw Data'!S18="",'2 - 24 Hr Raw Data'!S18=""),J22/$J$11,"")</f>
        <v>#REF!</v>
      </c>
      <c r="S22" s="105" t="e">
        <f>IF(AND('1 - 4 Hr Raw Data'!S18="",'2 - 24 Hr Raw Data'!S18=""),(E22/D22)*($S$4/1.042)*2,"")</f>
        <v>#DIV/0!</v>
      </c>
      <c r="T22" s="104" t="e">
        <f>IF(AND('1 - 4 Hr Raw Data'!S18="",'2 - 24 Hr Raw Data'!S18=""),LOG(S22/S$6,2),"")</f>
        <v>#DIV/0!</v>
      </c>
      <c r="U22" s="106" t="e">
        <f ca="1">IF(AND('1 - 4 Hr Raw Data'!S18="",'2 - 24 Hr Raw Data'!S18=""),(S22/S$11)*100,"")</f>
        <v>#DIV/0!</v>
      </c>
      <c r="V22" s="106" t="e">
        <f ca="1">IF(AND('1 - 4 Hr Raw Data'!S18="",'2 - 24 Hr Raw Data'!S18=""),(S22-S$6)/(S$11-S$6)*100,"")</f>
        <v>#DIV/0!</v>
      </c>
      <c r="W22" s="118" t="e">
        <f ca="1">IF(AND('1 - 4 Hr Raw Data'!S18="",'2 - 24 Hr Raw Data'!S18=""),(T22/T$11)*100,"")</f>
        <v>#DIV/0!</v>
      </c>
      <c r="X22" s="195" t="e">
        <f ca="1">IF(U22&lt;20,"% RNC less than 20 %",IF(AND('1 - 4 Hr Raw Data'!S18&lt;&gt;"",'2 - 24 Hr Raw Data'!S18=""),"4 Hour: "&amp;'1 - 4 Hr Raw Data'!S18,IF(AND('1 - 4 Hr Raw Data'!S18="",'2 - 24 Hr Raw Data'!S18&lt;&gt;""),"24 Hour: "&amp;'2 - 24 Hr Raw Data'!S18,IF(AND('1 - 4 Hr Raw Data'!S18="",'2 - 24 Hr Raw Data'!S18=""),"","4 Hour: "&amp;'1 - 4 Hr Raw Data'!S18&amp;"; 24 Hour: "&amp;'2 - 24 Hr Raw Data'!S18))))</f>
        <v>#DIV/0!</v>
      </c>
      <c r="Y22" s="13" t="b">
        <f t="shared" ca="1" si="0"/>
        <v>0</v>
      </c>
    </row>
    <row r="23" spans="1:25" ht="14" x14ac:dyDescent="0.15">
      <c r="A23" s="228" t="str">
        <f>IF('2 - 24 Hr Raw Data'!Q19="","",'2 - 24 Hr Raw Data'!Q19)</f>
        <v/>
      </c>
      <c r="B23" s="154" t="str">
        <f>IF(A23="","",'3 - 4 Hr Calc Data'!B23)</f>
        <v/>
      </c>
      <c r="C23" s="191" t="str">
        <f>IF(A23="","",'2 - 24 Hr Raw Data'!R19)</f>
        <v/>
      </c>
      <c r="D23" s="116">
        <f>IF(AND('1 - 4 Hr Raw Data'!S19="",'2 - 24 Hr Raw Data'!S19=""),'2 - 24 Hr Raw Data'!B19,"")</f>
        <v>0</v>
      </c>
      <c r="E23" s="105">
        <f>IF(AND('1 - 4 Hr Raw Data'!S19="",'2 - 24 Hr Raw Data'!S19=""),'2 - 24 Hr Raw Data'!J19,"")</f>
        <v>0</v>
      </c>
      <c r="F23" s="103">
        <f>IF(AND('1 - 4 Hr Raw Data'!S19="",'2 - 24 Hr Raw Data'!S19=""),'2 - 24 Hr Raw Data'!K19,"")</f>
        <v>0</v>
      </c>
      <c r="G23" s="103">
        <f>IF(AND('1 - 4 Hr Raw Data'!S19="",'2 - 24 Hr Raw Data'!S19=""),'2 - 24 Hr Raw Data'!L19,"")</f>
        <v>0</v>
      </c>
      <c r="H23" s="206">
        <f>IF(AND('1 - 4 Hr Raw Data'!S19="",'2 - 24 Hr Raw Data'!S19=""),'2 - 24 Hr Raw Data'!M19,"")</f>
        <v>0</v>
      </c>
      <c r="I23" s="106">
        <f>IF(AND('1 - 4 Hr Raw Data'!S19="",'2 - 24 Hr Raw Data'!S19=""),'2 - 24 Hr Raw Data'!N19,"")</f>
        <v>0</v>
      </c>
      <c r="J23" s="307">
        <f>IF(AND('1 - 4 Hr Raw Data'!S19="",'2 - 24 Hr Raw Data'!S19=""),'2 - 24 Hr Raw Data'!O19,"")</f>
        <v>0</v>
      </c>
      <c r="K23" s="144" t="e">
        <f>IF(AND('1 - 4 Hr Raw Data'!S19="",'2 - 24 Hr Raw Data'!S19=""),(F23/(E23))*100,"")</f>
        <v>#DIV/0!</v>
      </c>
      <c r="L23" s="104" t="e">
        <f ca="1">IF(AND('1 - 4 Hr Raw Data'!S19="",'2 - 24 Hr Raw Data'!S19=""),K23/$K$11,"")</f>
        <v>#DIV/0!</v>
      </c>
      <c r="M23" s="142" t="e">
        <f>IF(AND('1 - 4 Hr Raw Data'!S19="",'2 - 24 Hr Raw Data'!S19=""),(G23/(E23))*100,"")</f>
        <v>#DIV/0!</v>
      </c>
      <c r="N23" s="104" t="e">
        <f ca="1">IF(AND('1 - 4 Hr Raw Data'!S19="",'2 - 24 Hr Raw Data'!S19=""),M23/$M$11,"")</f>
        <v>#DIV/0!</v>
      </c>
      <c r="O23" s="207" t="e">
        <f>IF(AND('1 - 4 Hr Raw Data'!S19="",'2 - 24 Hr Raw Data'!S19=""),(H23/(E23))*100,"")</f>
        <v>#DIV/0!</v>
      </c>
      <c r="P23" s="207" t="e">
        <f ca="1">IF(AND('1 - 4 Hr Raw Data'!S19="",'2 - 24 Hr Raw Data'!S19=""),O23/$O$11,"")</f>
        <v>#DIV/0!</v>
      </c>
      <c r="Q23" s="144" t="e">
        <f ca="1">IF(AND('1 - 4 Hr Raw Data'!S19="",'2 - 24 Hr Raw Data'!S19=""),I23/$I$11,"")</f>
        <v>#REF!</v>
      </c>
      <c r="R23" s="104" t="e">
        <f ca="1">IF(AND('1 - 4 Hr Raw Data'!S19="",'2 - 24 Hr Raw Data'!S19=""),J23/$J$11,"")</f>
        <v>#REF!</v>
      </c>
      <c r="S23" s="105" t="e">
        <f>IF(AND('1 - 4 Hr Raw Data'!S19="",'2 - 24 Hr Raw Data'!S19=""),(E23/D23)*($S$4/1.042)*2,"")</f>
        <v>#DIV/0!</v>
      </c>
      <c r="T23" s="104" t="e">
        <f>IF(AND('1 - 4 Hr Raw Data'!S19="",'2 - 24 Hr Raw Data'!S19=""),LOG(S23/S$6,2),"")</f>
        <v>#DIV/0!</v>
      </c>
      <c r="U23" s="106" t="e">
        <f ca="1">IF(AND('1 - 4 Hr Raw Data'!S19="",'2 - 24 Hr Raw Data'!S19=""),(S23/S$11)*100,"")</f>
        <v>#DIV/0!</v>
      </c>
      <c r="V23" s="106" t="e">
        <f ca="1">IF(AND('1 - 4 Hr Raw Data'!S19="",'2 - 24 Hr Raw Data'!S19=""),(S23-S$6)/(S$11-S$6)*100,"")</f>
        <v>#DIV/0!</v>
      </c>
      <c r="W23" s="118" t="e">
        <f ca="1">IF(AND('1 - 4 Hr Raw Data'!S19="",'2 - 24 Hr Raw Data'!S19=""),(T23/T$11)*100,"")</f>
        <v>#DIV/0!</v>
      </c>
      <c r="X23" s="195" t="e">
        <f ca="1">IF(U23&lt;20,"% RNC less than 20 %",IF(AND('1 - 4 Hr Raw Data'!S19&lt;&gt;"",'2 - 24 Hr Raw Data'!S19=""),"4 Hour: "&amp;'1 - 4 Hr Raw Data'!S19,IF(AND('1 - 4 Hr Raw Data'!S19="",'2 - 24 Hr Raw Data'!S19&lt;&gt;""),"24 Hour: "&amp;'2 - 24 Hr Raw Data'!S19,IF(AND('1 - 4 Hr Raw Data'!S19="",'2 - 24 Hr Raw Data'!S19=""),"","4 Hour: "&amp;'1 - 4 Hr Raw Data'!S19&amp;"; 24 Hour: "&amp;'2 - 24 Hr Raw Data'!S19))))</f>
        <v>#DIV/0!</v>
      </c>
      <c r="Y23" s="13" t="b">
        <f t="shared" ca="1" si="0"/>
        <v>0</v>
      </c>
    </row>
    <row r="24" spans="1:25" ht="14" x14ac:dyDescent="0.15">
      <c r="A24" s="228" t="str">
        <f>IF('2 - 24 Hr Raw Data'!Q20="","",'2 - 24 Hr Raw Data'!Q20)</f>
        <v/>
      </c>
      <c r="B24" s="154" t="str">
        <f>IF(A24="","",'3 - 4 Hr Calc Data'!B24)</f>
        <v/>
      </c>
      <c r="C24" s="191" t="str">
        <f>IF(A24="","",'2 - 24 Hr Raw Data'!R20)</f>
        <v/>
      </c>
      <c r="D24" s="116">
        <f>IF(AND('1 - 4 Hr Raw Data'!S20="",'2 - 24 Hr Raw Data'!S20=""),'2 - 24 Hr Raw Data'!B20,"")</f>
        <v>0</v>
      </c>
      <c r="E24" s="105">
        <f>IF(AND('1 - 4 Hr Raw Data'!S20="",'2 - 24 Hr Raw Data'!S20=""),'2 - 24 Hr Raw Data'!J20,"")</f>
        <v>0</v>
      </c>
      <c r="F24" s="103">
        <f>IF(AND('1 - 4 Hr Raw Data'!S20="",'2 - 24 Hr Raw Data'!S20=""),'2 - 24 Hr Raw Data'!K20,"")</f>
        <v>0</v>
      </c>
      <c r="G24" s="103">
        <f>IF(AND('1 - 4 Hr Raw Data'!S20="",'2 - 24 Hr Raw Data'!S20=""),'2 - 24 Hr Raw Data'!L20,"")</f>
        <v>0</v>
      </c>
      <c r="H24" s="206">
        <f>IF(AND('1 - 4 Hr Raw Data'!S20="",'2 - 24 Hr Raw Data'!S20=""),'2 - 24 Hr Raw Data'!M20,"")</f>
        <v>0</v>
      </c>
      <c r="I24" s="106">
        <f>IF(AND('1 - 4 Hr Raw Data'!S20="",'2 - 24 Hr Raw Data'!S20=""),'2 - 24 Hr Raw Data'!N20,"")</f>
        <v>0</v>
      </c>
      <c r="J24" s="307">
        <f>IF(AND('1 - 4 Hr Raw Data'!S20="",'2 - 24 Hr Raw Data'!S20=""),'2 - 24 Hr Raw Data'!O20,"")</f>
        <v>0</v>
      </c>
      <c r="K24" s="144" t="e">
        <f>IF(AND('1 - 4 Hr Raw Data'!S20="",'2 - 24 Hr Raw Data'!S20=""),(F24/(E24))*100,"")</f>
        <v>#DIV/0!</v>
      </c>
      <c r="L24" s="104" t="e">
        <f ca="1">IF(AND('1 - 4 Hr Raw Data'!S20="",'2 - 24 Hr Raw Data'!S20=""),K24/$K$11,"")</f>
        <v>#DIV/0!</v>
      </c>
      <c r="M24" s="142" t="e">
        <f>IF(AND('1 - 4 Hr Raw Data'!S20="",'2 - 24 Hr Raw Data'!S20=""),(G24/(E24))*100,"")</f>
        <v>#DIV/0!</v>
      </c>
      <c r="N24" s="104" t="e">
        <f ca="1">IF(AND('1 - 4 Hr Raw Data'!S20="",'2 - 24 Hr Raw Data'!S20=""),M24/$M$11,"")</f>
        <v>#DIV/0!</v>
      </c>
      <c r="O24" s="207" t="e">
        <f>IF(AND('1 - 4 Hr Raw Data'!S20="",'2 - 24 Hr Raw Data'!S20=""),(H24/(E24))*100,"")</f>
        <v>#DIV/0!</v>
      </c>
      <c r="P24" s="207" t="e">
        <f ca="1">IF(AND('1 - 4 Hr Raw Data'!S20="",'2 - 24 Hr Raw Data'!S20=""),O24/$O$11,"")</f>
        <v>#DIV/0!</v>
      </c>
      <c r="Q24" s="144" t="e">
        <f ca="1">IF(AND('1 - 4 Hr Raw Data'!S20="",'2 - 24 Hr Raw Data'!S20=""),I24/$I$11,"")</f>
        <v>#REF!</v>
      </c>
      <c r="R24" s="104" t="e">
        <f ca="1">IF(AND('1 - 4 Hr Raw Data'!S20="",'2 - 24 Hr Raw Data'!S20=""),J24/$J$11,"")</f>
        <v>#REF!</v>
      </c>
      <c r="S24" s="105" t="e">
        <f>IF(AND('1 - 4 Hr Raw Data'!S20="",'2 - 24 Hr Raw Data'!S20=""),(E24/D24)*($S$4/1.042)*2,"")</f>
        <v>#DIV/0!</v>
      </c>
      <c r="T24" s="104" t="e">
        <f>IF(AND('1 - 4 Hr Raw Data'!S20="",'2 - 24 Hr Raw Data'!S20=""),LOG(S24/S$6,2),"")</f>
        <v>#DIV/0!</v>
      </c>
      <c r="U24" s="106" t="e">
        <f ca="1">IF(AND('1 - 4 Hr Raw Data'!S20="",'2 - 24 Hr Raw Data'!S20=""),(S24/S$11)*100,"")</f>
        <v>#DIV/0!</v>
      </c>
      <c r="V24" s="106" t="e">
        <f ca="1">IF(AND('1 - 4 Hr Raw Data'!S20="",'2 - 24 Hr Raw Data'!S20=""),(S24-S$6)/(S$11-S$6)*100,"")</f>
        <v>#DIV/0!</v>
      </c>
      <c r="W24" s="118" t="e">
        <f ca="1">IF(AND('1 - 4 Hr Raw Data'!S20="",'2 - 24 Hr Raw Data'!S20=""),(T24/T$11)*100,"")</f>
        <v>#DIV/0!</v>
      </c>
      <c r="X24" s="195" t="e">
        <f ca="1">IF(U24&lt;20,"% RNC less than 20 %",IF(AND('1 - 4 Hr Raw Data'!S20&lt;&gt;"",'2 - 24 Hr Raw Data'!S20=""),"4 Hour: "&amp;'1 - 4 Hr Raw Data'!S20,IF(AND('1 - 4 Hr Raw Data'!S20="",'2 - 24 Hr Raw Data'!S20&lt;&gt;""),"24 Hour: "&amp;'2 - 24 Hr Raw Data'!S20,IF(AND('1 - 4 Hr Raw Data'!S20="",'2 - 24 Hr Raw Data'!S20=""),"","4 Hour: "&amp;'1 - 4 Hr Raw Data'!S20&amp;"; 24 Hour: "&amp;'2 - 24 Hr Raw Data'!S20))))</f>
        <v>#DIV/0!</v>
      </c>
      <c r="Y24" s="13" t="b">
        <f t="shared" ca="1" si="0"/>
        <v>0</v>
      </c>
    </row>
    <row r="25" spans="1:25" ht="14" x14ac:dyDescent="0.15">
      <c r="A25" s="228" t="str">
        <f>IF('2 - 24 Hr Raw Data'!Q21="","",'2 - 24 Hr Raw Data'!Q21)</f>
        <v/>
      </c>
      <c r="B25" s="154" t="str">
        <f>IF(A25="","",'3 - 4 Hr Calc Data'!B25)</f>
        <v/>
      </c>
      <c r="C25" s="191" t="str">
        <f>IF(A25="","",'2 - 24 Hr Raw Data'!R21)</f>
        <v/>
      </c>
      <c r="D25" s="116">
        <f>IF(AND('1 - 4 Hr Raw Data'!S21="",'2 - 24 Hr Raw Data'!S21=""),'2 - 24 Hr Raw Data'!B21,"")</f>
        <v>0</v>
      </c>
      <c r="E25" s="105">
        <f>IF(AND('1 - 4 Hr Raw Data'!S21="",'2 - 24 Hr Raw Data'!S21=""),'2 - 24 Hr Raw Data'!J21,"")</f>
        <v>0</v>
      </c>
      <c r="F25" s="103">
        <f>IF(AND('1 - 4 Hr Raw Data'!S21="",'2 - 24 Hr Raw Data'!S21=""),'2 - 24 Hr Raw Data'!K21,"")</f>
        <v>0</v>
      </c>
      <c r="G25" s="103">
        <f>IF(AND('1 - 4 Hr Raw Data'!S21="",'2 - 24 Hr Raw Data'!S21=""),'2 - 24 Hr Raw Data'!L21,"")</f>
        <v>0</v>
      </c>
      <c r="H25" s="206">
        <f>IF(AND('1 - 4 Hr Raw Data'!S21="",'2 - 24 Hr Raw Data'!S21=""),'2 - 24 Hr Raw Data'!M21,"")</f>
        <v>0</v>
      </c>
      <c r="I25" s="106">
        <f>IF(AND('1 - 4 Hr Raw Data'!S21="",'2 - 24 Hr Raw Data'!S21=""),'2 - 24 Hr Raw Data'!N21,"")</f>
        <v>0</v>
      </c>
      <c r="J25" s="307">
        <f>IF(AND('1 - 4 Hr Raw Data'!S21="",'2 - 24 Hr Raw Data'!S21=""),'2 - 24 Hr Raw Data'!O21,"")</f>
        <v>0</v>
      </c>
      <c r="K25" s="144" t="e">
        <f>IF(AND('1 - 4 Hr Raw Data'!S21="",'2 - 24 Hr Raw Data'!S21=""),(F25/(E25))*100,"")</f>
        <v>#DIV/0!</v>
      </c>
      <c r="L25" s="104" t="e">
        <f ca="1">IF(AND('1 - 4 Hr Raw Data'!S21="",'2 - 24 Hr Raw Data'!S21=""),K25/$K$11,"")</f>
        <v>#DIV/0!</v>
      </c>
      <c r="M25" s="142" t="e">
        <f>IF(AND('1 - 4 Hr Raw Data'!S21="",'2 - 24 Hr Raw Data'!S21=""),(G25/(E25))*100,"")</f>
        <v>#DIV/0!</v>
      </c>
      <c r="N25" s="104" t="e">
        <f ca="1">IF(AND('1 - 4 Hr Raw Data'!S21="",'2 - 24 Hr Raw Data'!S21=""),M25/$M$11,"")</f>
        <v>#DIV/0!</v>
      </c>
      <c r="O25" s="207" t="e">
        <f>IF(AND('1 - 4 Hr Raw Data'!S21="",'2 - 24 Hr Raw Data'!S21=""),(H25/(E25))*100,"")</f>
        <v>#DIV/0!</v>
      </c>
      <c r="P25" s="207" t="e">
        <f ca="1">IF(AND('1 - 4 Hr Raw Data'!S21="",'2 - 24 Hr Raw Data'!S21=""),O25/$O$11,"")</f>
        <v>#DIV/0!</v>
      </c>
      <c r="Q25" s="144" t="e">
        <f ca="1">IF(AND('1 - 4 Hr Raw Data'!S21="",'2 - 24 Hr Raw Data'!S21=""),I25/$I$11,"")</f>
        <v>#REF!</v>
      </c>
      <c r="R25" s="104" t="e">
        <f ca="1">IF(AND('1 - 4 Hr Raw Data'!S21="",'2 - 24 Hr Raw Data'!S21=""),J25/$J$11,"")</f>
        <v>#REF!</v>
      </c>
      <c r="S25" s="105" t="e">
        <f>IF(AND('1 - 4 Hr Raw Data'!S21="",'2 - 24 Hr Raw Data'!S21=""),(E25/D25)*($S$4/1.042)*2,"")</f>
        <v>#DIV/0!</v>
      </c>
      <c r="T25" s="104" t="e">
        <f>IF(AND('1 - 4 Hr Raw Data'!S21="",'2 - 24 Hr Raw Data'!S21=""),LOG(S25/S$6,2),"")</f>
        <v>#DIV/0!</v>
      </c>
      <c r="U25" s="106" t="e">
        <f ca="1">IF(AND('1 - 4 Hr Raw Data'!S21="",'2 - 24 Hr Raw Data'!S21=""),(S25/S$11)*100,"")</f>
        <v>#DIV/0!</v>
      </c>
      <c r="V25" s="106" t="e">
        <f ca="1">IF(AND('1 - 4 Hr Raw Data'!S21="",'2 - 24 Hr Raw Data'!S21=""),(S25-S$6)/(S$11-S$6)*100,"")</f>
        <v>#DIV/0!</v>
      </c>
      <c r="W25" s="118" t="e">
        <f ca="1">IF(AND('1 - 4 Hr Raw Data'!S21="",'2 - 24 Hr Raw Data'!S21=""),(T25/T$11)*100,"")</f>
        <v>#DIV/0!</v>
      </c>
      <c r="X25" s="195" t="e">
        <f ca="1">IF(U25&lt;20,"% RNC less than 20 %",IF(AND('1 - 4 Hr Raw Data'!S21&lt;&gt;"",'2 - 24 Hr Raw Data'!S21=""),"4 Hour: "&amp;'1 - 4 Hr Raw Data'!S21,IF(AND('1 - 4 Hr Raw Data'!S21="",'2 - 24 Hr Raw Data'!S21&lt;&gt;""),"24 Hour: "&amp;'2 - 24 Hr Raw Data'!S21,IF(AND('1 - 4 Hr Raw Data'!S21="",'2 - 24 Hr Raw Data'!S21=""),"","4 Hour: "&amp;'1 - 4 Hr Raw Data'!S21&amp;"; 24 Hour: "&amp;'2 - 24 Hr Raw Data'!S21))))</f>
        <v>#DIV/0!</v>
      </c>
      <c r="Y25" s="13" t="b">
        <f t="shared" ca="1" si="0"/>
        <v>0</v>
      </c>
    </row>
    <row r="26" spans="1:25" ht="14" x14ac:dyDescent="0.15">
      <c r="A26" s="228" t="str">
        <f>IF('2 - 24 Hr Raw Data'!Q22="","",'2 - 24 Hr Raw Data'!Q22)</f>
        <v/>
      </c>
      <c r="B26" s="154" t="str">
        <f>IF(A26="","",'3 - 4 Hr Calc Data'!B26)</f>
        <v/>
      </c>
      <c r="C26" s="191" t="str">
        <f>IF(A26="","",'2 - 24 Hr Raw Data'!R22)</f>
        <v/>
      </c>
      <c r="D26" s="116">
        <f>IF(AND('1 - 4 Hr Raw Data'!S22="",'2 - 24 Hr Raw Data'!S22=""),'2 - 24 Hr Raw Data'!B22,"")</f>
        <v>0</v>
      </c>
      <c r="E26" s="105">
        <f>IF(AND('1 - 4 Hr Raw Data'!S22="",'2 - 24 Hr Raw Data'!S22=""),'2 - 24 Hr Raw Data'!J22,"")</f>
        <v>0</v>
      </c>
      <c r="F26" s="103">
        <f>IF(AND('1 - 4 Hr Raw Data'!S22="",'2 - 24 Hr Raw Data'!S22=""),'2 - 24 Hr Raw Data'!K22,"")</f>
        <v>0</v>
      </c>
      <c r="G26" s="103">
        <f>IF(AND('1 - 4 Hr Raw Data'!S22="",'2 - 24 Hr Raw Data'!S22=""),'2 - 24 Hr Raw Data'!L22,"")</f>
        <v>0</v>
      </c>
      <c r="H26" s="206">
        <f>IF(AND('1 - 4 Hr Raw Data'!S22="",'2 - 24 Hr Raw Data'!S22=""),'2 - 24 Hr Raw Data'!M22,"")</f>
        <v>0</v>
      </c>
      <c r="I26" s="106">
        <f>IF(AND('1 - 4 Hr Raw Data'!S22="",'2 - 24 Hr Raw Data'!S22=""),'2 - 24 Hr Raw Data'!N22,"")</f>
        <v>0</v>
      </c>
      <c r="J26" s="307">
        <f>IF(AND('1 - 4 Hr Raw Data'!S22="",'2 - 24 Hr Raw Data'!S22=""),'2 - 24 Hr Raw Data'!O22,"")</f>
        <v>0</v>
      </c>
      <c r="K26" s="144" t="e">
        <f>IF(AND('1 - 4 Hr Raw Data'!S22="",'2 - 24 Hr Raw Data'!S22=""),(F26/(E26))*100,"")</f>
        <v>#DIV/0!</v>
      </c>
      <c r="L26" s="104" t="e">
        <f ca="1">IF(AND('1 - 4 Hr Raw Data'!S22="",'2 - 24 Hr Raw Data'!S22=""),K26/$K$11,"")</f>
        <v>#DIV/0!</v>
      </c>
      <c r="M26" s="142" t="e">
        <f>IF(AND('1 - 4 Hr Raw Data'!S22="",'2 - 24 Hr Raw Data'!S22=""),(G26/(E26))*100,"")</f>
        <v>#DIV/0!</v>
      </c>
      <c r="N26" s="104" t="e">
        <f ca="1">IF(AND('1 - 4 Hr Raw Data'!S22="",'2 - 24 Hr Raw Data'!S22=""),M26/$M$11,"")</f>
        <v>#DIV/0!</v>
      </c>
      <c r="O26" s="207" t="e">
        <f>IF(AND('1 - 4 Hr Raw Data'!S22="",'2 - 24 Hr Raw Data'!S22=""),(H26/(E26))*100,"")</f>
        <v>#DIV/0!</v>
      </c>
      <c r="P26" s="207" t="e">
        <f ca="1">IF(AND('1 - 4 Hr Raw Data'!S22="",'2 - 24 Hr Raw Data'!S22=""),O26/$O$11,"")</f>
        <v>#DIV/0!</v>
      </c>
      <c r="Q26" s="144" t="e">
        <f ca="1">IF(AND('1 - 4 Hr Raw Data'!S22="",'2 - 24 Hr Raw Data'!S22=""),I26/$I$11,"")</f>
        <v>#REF!</v>
      </c>
      <c r="R26" s="104" t="e">
        <f ca="1">IF(AND('1 - 4 Hr Raw Data'!S22="",'2 - 24 Hr Raw Data'!S22=""),J26/$J$11,"")</f>
        <v>#REF!</v>
      </c>
      <c r="S26" s="105" t="e">
        <f>IF(AND('1 - 4 Hr Raw Data'!S22="",'2 - 24 Hr Raw Data'!S22=""),(E26/D26)*($S$4/1.042)*2,"")</f>
        <v>#DIV/0!</v>
      </c>
      <c r="T26" s="104" t="e">
        <f>IF(AND('1 - 4 Hr Raw Data'!S22="",'2 - 24 Hr Raw Data'!S22=""),LOG(S26/S$6,2),"")</f>
        <v>#DIV/0!</v>
      </c>
      <c r="U26" s="106" t="e">
        <f ca="1">IF(AND('1 - 4 Hr Raw Data'!S22="",'2 - 24 Hr Raw Data'!S22=""),(S26/S$11)*100,"")</f>
        <v>#DIV/0!</v>
      </c>
      <c r="V26" s="106" t="e">
        <f ca="1">IF(AND('1 - 4 Hr Raw Data'!S22="",'2 - 24 Hr Raw Data'!S22=""),(S26-S$6)/(S$11-S$6)*100,"")</f>
        <v>#DIV/0!</v>
      </c>
      <c r="W26" s="118" t="e">
        <f ca="1">IF(AND('1 - 4 Hr Raw Data'!S22="",'2 - 24 Hr Raw Data'!S22=""),(T26/T$11)*100,"")</f>
        <v>#DIV/0!</v>
      </c>
      <c r="X26" s="195" t="e">
        <f ca="1">IF(U26&lt;20,"% RNC less than 20 %",IF(AND('1 - 4 Hr Raw Data'!S22&lt;&gt;"",'2 - 24 Hr Raw Data'!S22=""),"4 Hour: "&amp;'1 - 4 Hr Raw Data'!S22,IF(AND('1 - 4 Hr Raw Data'!S22="",'2 - 24 Hr Raw Data'!S22&lt;&gt;""),"24 Hour: "&amp;'2 - 24 Hr Raw Data'!S22,IF(AND('1 - 4 Hr Raw Data'!S22="",'2 - 24 Hr Raw Data'!S22=""),"","4 Hour: "&amp;'1 - 4 Hr Raw Data'!S22&amp;"; 24 Hour: "&amp;'2 - 24 Hr Raw Data'!S22))))</f>
        <v>#DIV/0!</v>
      </c>
      <c r="Y26" s="13" t="b">
        <f t="shared" ca="1" si="0"/>
        <v>0</v>
      </c>
    </row>
    <row r="27" spans="1:25" ht="14" x14ac:dyDescent="0.15">
      <c r="A27" s="228" t="str">
        <f>IF('2 - 24 Hr Raw Data'!Q23="","",'2 - 24 Hr Raw Data'!Q23)</f>
        <v/>
      </c>
      <c r="B27" s="154" t="str">
        <f>IF(A27="","",'3 - 4 Hr Calc Data'!B27)</f>
        <v/>
      </c>
      <c r="C27" s="191" t="str">
        <f>IF(A27="","",'2 - 24 Hr Raw Data'!R23)</f>
        <v/>
      </c>
      <c r="D27" s="116">
        <f>IF(AND('1 - 4 Hr Raw Data'!S23="",'2 - 24 Hr Raw Data'!S23=""),'2 - 24 Hr Raw Data'!B23,"")</f>
        <v>0</v>
      </c>
      <c r="E27" s="105">
        <f>IF(AND('1 - 4 Hr Raw Data'!S23="",'2 - 24 Hr Raw Data'!S23=""),'2 - 24 Hr Raw Data'!J23,"")</f>
        <v>0</v>
      </c>
      <c r="F27" s="103">
        <f>IF(AND('1 - 4 Hr Raw Data'!S23="",'2 - 24 Hr Raw Data'!S23=""),'2 - 24 Hr Raw Data'!K23,"")</f>
        <v>0</v>
      </c>
      <c r="G27" s="103">
        <f>IF(AND('1 - 4 Hr Raw Data'!S23="",'2 - 24 Hr Raw Data'!S23=""),'2 - 24 Hr Raw Data'!L23,"")</f>
        <v>0</v>
      </c>
      <c r="H27" s="206">
        <f>IF(AND('1 - 4 Hr Raw Data'!S23="",'2 - 24 Hr Raw Data'!S23=""),'2 - 24 Hr Raw Data'!M23,"")</f>
        <v>0</v>
      </c>
      <c r="I27" s="106">
        <f>IF(AND('1 - 4 Hr Raw Data'!S23="",'2 - 24 Hr Raw Data'!S23=""),'2 - 24 Hr Raw Data'!N23,"")</f>
        <v>0</v>
      </c>
      <c r="J27" s="307">
        <f>IF(AND('1 - 4 Hr Raw Data'!S23="",'2 - 24 Hr Raw Data'!S23=""),'2 - 24 Hr Raw Data'!O23,"")</f>
        <v>0</v>
      </c>
      <c r="K27" s="144" t="e">
        <f>IF(AND('1 - 4 Hr Raw Data'!S23="",'2 - 24 Hr Raw Data'!S23=""),(F27/(E27))*100,"")</f>
        <v>#DIV/0!</v>
      </c>
      <c r="L27" s="104" t="e">
        <f ca="1">IF(AND('1 - 4 Hr Raw Data'!S23="",'2 - 24 Hr Raw Data'!S23=""),K27/$K$11,"")</f>
        <v>#DIV/0!</v>
      </c>
      <c r="M27" s="142" t="e">
        <f>IF(AND('1 - 4 Hr Raw Data'!S23="",'2 - 24 Hr Raw Data'!S23=""),(G27/(E27))*100,"")</f>
        <v>#DIV/0!</v>
      </c>
      <c r="N27" s="104" t="e">
        <f ca="1">IF(AND('1 - 4 Hr Raw Data'!S23="",'2 - 24 Hr Raw Data'!S23=""),M27/$M$11,"")</f>
        <v>#DIV/0!</v>
      </c>
      <c r="O27" s="207" t="e">
        <f>IF(AND('1 - 4 Hr Raw Data'!S23="",'2 - 24 Hr Raw Data'!S23=""),(H27/(E27))*100,"")</f>
        <v>#DIV/0!</v>
      </c>
      <c r="P27" s="207" t="e">
        <f ca="1">IF(AND('1 - 4 Hr Raw Data'!S23="",'2 - 24 Hr Raw Data'!S23=""),O27/$O$11,"")</f>
        <v>#DIV/0!</v>
      </c>
      <c r="Q27" s="144" t="e">
        <f ca="1">IF(AND('1 - 4 Hr Raw Data'!S23="",'2 - 24 Hr Raw Data'!S23=""),I27/$I$11,"")</f>
        <v>#REF!</v>
      </c>
      <c r="R27" s="104" t="e">
        <f ca="1">IF(AND('1 - 4 Hr Raw Data'!S23="",'2 - 24 Hr Raw Data'!S23=""),J27/$J$11,"")</f>
        <v>#REF!</v>
      </c>
      <c r="S27" s="105" t="e">
        <f>IF(AND('1 - 4 Hr Raw Data'!S23="",'2 - 24 Hr Raw Data'!S23=""),(E27/D27)*($S$4/1.042)*2,"")</f>
        <v>#DIV/0!</v>
      </c>
      <c r="T27" s="104" t="e">
        <f>IF(AND('1 - 4 Hr Raw Data'!S23="",'2 - 24 Hr Raw Data'!S23=""),LOG(S27/S$6,2),"")</f>
        <v>#DIV/0!</v>
      </c>
      <c r="U27" s="106" t="e">
        <f ca="1">IF(AND('1 - 4 Hr Raw Data'!S23="",'2 - 24 Hr Raw Data'!S23=""),(S27/S$11)*100,"")</f>
        <v>#DIV/0!</v>
      </c>
      <c r="V27" s="106" t="e">
        <f ca="1">IF(AND('1 - 4 Hr Raw Data'!S23="",'2 - 24 Hr Raw Data'!S23=""),(S27-S$6)/(S$11-S$6)*100,"")</f>
        <v>#DIV/0!</v>
      </c>
      <c r="W27" s="118" t="e">
        <f ca="1">IF(AND('1 - 4 Hr Raw Data'!S23="",'2 - 24 Hr Raw Data'!S23=""),(T27/T$11)*100,"")</f>
        <v>#DIV/0!</v>
      </c>
      <c r="X27" s="195" t="e">
        <f ca="1">IF(U27&lt;20,"% RNC less than 20 %",IF(AND('1 - 4 Hr Raw Data'!S23&lt;&gt;"",'2 - 24 Hr Raw Data'!S23=""),"4 Hour: "&amp;'1 - 4 Hr Raw Data'!S23,IF(AND('1 - 4 Hr Raw Data'!S23="",'2 - 24 Hr Raw Data'!S23&lt;&gt;""),"24 Hour: "&amp;'2 - 24 Hr Raw Data'!S23,IF(AND('1 - 4 Hr Raw Data'!S23="",'2 - 24 Hr Raw Data'!S23=""),"","4 Hour: "&amp;'1 - 4 Hr Raw Data'!S23&amp;"; 24 Hour: "&amp;'2 - 24 Hr Raw Data'!S23))))</f>
        <v>#DIV/0!</v>
      </c>
      <c r="Y27" s="13" t="b">
        <f t="shared" ca="1" si="0"/>
        <v>0</v>
      </c>
    </row>
    <row r="28" spans="1:25" ht="14" x14ac:dyDescent="0.15">
      <c r="A28" s="228" t="str">
        <f>IF('2 - 24 Hr Raw Data'!Q24="","",'2 - 24 Hr Raw Data'!Q24)</f>
        <v/>
      </c>
      <c r="B28" s="154" t="str">
        <f>IF(A28="","",'3 - 4 Hr Calc Data'!B28)</f>
        <v/>
      </c>
      <c r="C28" s="191" t="str">
        <f>IF(A28="","",'2 - 24 Hr Raw Data'!R24)</f>
        <v/>
      </c>
      <c r="D28" s="116">
        <f>IF(AND('1 - 4 Hr Raw Data'!S24="",'2 - 24 Hr Raw Data'!S24=""),'2 - 24 Hr Raw Data'!B24,"")</f>
        <v>0</v>
      </c>
      <c r="E28" s="105">
        <f>IF(AND('1 - 4 Hr Raw Data'!S24="",'2 - 24 Hr Raw Data'!S24=""),'2 - 24 Hr Raw Data'!J24,"")</f>
        <v>0</v>
      </c>
      <c r="F28" s="103">
        <f>IF(AND('1 - 4 Hr Raw Data'!S24="",'2 - 24 Hr Raw Data'!S24=""),'2 - 24 Hr Raw Data'!K24,"")</f>
        <v>0</v>
      </c>
      <c r="G28" s="103">
        <f>IF(AND('1 - 4 Hr Raw Data'!S24="",'2 - 24 Hr Raw Data'!S24=""),'2 - 24 Hr Raw Data'!L24,"")</f>
        <v>0</v>
      </c>
      <c r="H28" s="206">
        <f>IF(AND('1 - 4 Hr Raw Data'!S24="",'2 - 24 Hr Raw Data'!S24=""),'2 - 24 Hr Raw Data'!M24,"")</f>
        <v>0</v>
      </c>
      <c r="I28" s="106">
        <f>IF(AND('1 - 4 Hr Raw Data'!S24="",'2 - 24 Hr Raw Data'!S24=""),'2 - 24 Hr Raw Data'!N24,"")</f>
        <v>0</v>
      </c>
      <c r="J28" s="307">
        <f>IF(AND('1 - 4 Hr Raw Data'!S24="",'2 - 24 Hr Raw Data'!S24=""),'2 - 24 Hr Raw Data'!O24,"")</f>
        <v>0</v>
      </c>
      <c r="K28" s="144" t="e">
        <f>IF(AND('1 - 4 Hr Raw Data'!S24="",'2 - 24 Hr Raw Data'!S24=""),(F28/(E28))*100,"")</f>
        <v>#DIV/0!</v>
      </c>
      <c r="L28" s="104" t="e">
        <f ca="1">IF(AND('1 - 4 Hr Raw Data'!S24="",'2 - 24 Hr Raw Data'!S24=""),K28/$K$11,"")</f>
        <v>#DIV/0!</v>
      </c>
      <c r="M28" s="142" t="e">
        <f>IF(AND('1 - 4 Hr Raw Data'!S24="",'2 - 24 Hr Raw Data'!S24=""),(G28/(E28))*100,"")</f>
        <v>#DIV/0!</v>
      </c>
      <c r="N28" s="104" t="e">
        <f ca="1">IF(AND('1 - 4 Hr Raw Data'!S24="",'2 - 24 Hr Raw Data'!S24=""),M28/$M$11,"")</f>
        <v>#DIV/0!</v>
      </c>
      <c r="O28" s="207" t="e">
        <f>IF(AND('1 - 4 Hr Raw Data'!S24="",'2 - 24 Hr Raw Data'!S24=""),(H28/(E28))*100,"")</f>
        <v>#DIV/0!</v>
      </c>
      <c r="P28" s="207" t="e">
        <f ca="1">IF(AND('1 - 4 Hr Raw Data'!S24="",'2 - 24 Hr Raw Data'!S24=""),O28/$O$11,"")</f>
        <v>#DIV/0!</v>
      </c>
      <c r="Q28" s="144" t="e">
        <f ca="1">IF(AND('1 - 4 Hr Raw Data'!S24="",'2 - 24 Hr Raw Data'!S24=""),I28/$I$11,"")</f>
        <v>#REF!</v>
      </c>
      <c r="R28" s="104" t="e">
        <f ca="1">IF(AND('1 - 4 Hr Raw Data'!S24="",'2 - 24 Hr Raw Data'!S24=""),J28/$J$11,"")</f>
        <v>#REF!</v>
      </c>
      <c r="S28" s="105" t="e">
        <f>IF(AND('1 - 4 Hr Raw Data'!S24="",'2 - 24 Hr Raw Data'!S24=""),(E28/D28)*($S$4/1.042)*2,"")</f>
        <v>#DIV/0!</v>
      </c>
      <c r="T28" s="104" t="e">
        <f>IF(AND('1 - 4 Hr Raw Data'!S24="",'2 - 24 Hr Raw Data'!S24=""),LOG(S28/S$6,2),"")</f>
        <v>#DIV/0!</v>
      </c>
      <c r="U28" s="106" t="e">
        <f ca="1">IF(AND('1 - 4 Hr Raw Data'!S24="",'2 - 24 Hr Raw Data'!S24=""),(S28/S$11)*100,"")</f>
        <v>#DIV/0!</v>
      </c>
      <c r="V28" s="106" t="e">
        <f ca="1">IF(AND('1 - 4 Hr Raw Data'!S24="",'2 - 24 Hr Raw Data'!S24=""),(S28-S$6)/(S$11-S$6)*100,"")</f>
        <v>#DIV/0!</v>
      </c>
      <c r="W28" s="118" t="e">
        <f ca="1">IF(AND('1 - 4 Hr Raw Data'!S24="",'2 - 24 Hr Raw Data'!S24=""),(T28/T$11)*100,"")</f>
        <v>#DIV/0!</v>
      </c>
      <c r="X28" s="195" t="e">
        <f ca="1">IF(U28&lt;20,"% RNC less than 20 %",IF(AND('1 - 4 Hr Raw Data'!S24&lt;&gt;"",'2 - 24 Hr Raw Data'!S24=""),"4 Hour: "&amp;'1 - 4 Hr Raw Data'!S24,IF(AND('1 - 4 Hr Raw Data'!S24="",'2 - 24 Hr Raw Data'!S24&lt;&gt;""),"24 Hour: "&amp;'2 - 24 Hr Raw Data'!S24,IF(AND('1 - 4 Hr Raw Data'!S24="",'2 - 24 Hr Raw Data'!S24=""),"","4 Hour: "&amp;'1 - 4 Hr Raw Data'!S24&amp;"; 24 Hour: "&amp;'2 - 24 Hr Raw Data'!S24))))</f>
        <v>#DIV/0!</v>
      </c>
      <c r="Y28" s="13" t="b">
        <f t="shared" ca="1" si="0"/>
        <v>0</v>
      </c>
    </row>
    <row r="29" spans="1:25" ht="14" x14ac:dyDescent="0.15">
      <c r="A29" s="228" t="str">
        <f>IF('2 - 24 Hr Raw Data'!Q25="","",'2 - 24 Hr Raw Data'!Q25)</f>
        <v/>
      </c>
      <c r="B29" s="154" t="str">
        <f>IF(A29="","",'3 - 4 Hr Calc Data'!B29)</f>
        <v/>
      </c>
      <c r="C29" s="191" t="str">
        <f>IF(A29="","",'2 - 24 Hr Raw Data'!R25)</f>
        <v/>
      </c>
      <c r="D29" s="116">
        <f>IF(AND('1 - 4 Hr Raw Data'!S25="",'2 - 24 Hr Raw Data'!S25=""),'2 - 24 Hr Raw Data'!B25,"")</f>
        <v>0</v>
      </c>
      <c r="E29" s="105">
        <f>IF(AND('1 - 4 Hr Raw Data'!S25="",'2 - 24 Hr Raw Data'!S25=""),'2 - 24 Hr Raw Data'!J25,"")</f>
        <v>0</v>
      </c>
      <c r="F29" s="103">
        <f>IF(AND('1 - 4 Hr Raw Data'!S25="",'2 - 24 Hr Raw Data'!S25=""),'2 - 24 Hr Raw Data'!K25,"")</f>
        <v>0</v>
      </c>
      <c r="G29" s="103">
        <f>IF(AND('1 - 4 Hr Raw Data'!S25="",'2 - 24 Hr Raw Data'!S25=""),'2 - 24 Hr Raw Data'!L25,"")</f>
        <v>0</v>
      </c>
      <c r="H29" s="206">
        <f>IF(AND('1 - 4 Hr Raw Data'!S25="",'2 - 24 Hr Raw Data'!S25=""),'2 - 24 Hr Raw Data'!M25,"")</f>
        <v>0</v>
      </c>
      <c r="I29" s="106">
        <f>IF(AND('1 - 4 Hr Raw Data'!S25="",'2 - 24 Hr Raw Data'!S25=""),'2 - 24 Hr Raw Data'!N25,"")</f>
        <v>0</v>
      </c>
      <c r="J29" s="307">
        <f>IF(AND('1 - 4 Hr Raw Data'!S25="",'2 - 24 Hr Raw Data'!S25=""),'2 - 24 Hr Raw Data'!O25,"")</f>
        <v>0</v>
      </c>
      <c r="K29" s="144" t="e">
        <f>IF(AND('1 - 4 Hr Raw Data'!S25="",'2 - 24 Hr Raw Data'!S25=""),(F29/(E29))*100,"")</f>
        <v>#DIV/0!</v>
      </c>
      <c r="L29" s="104" t="e">
        <f ca="1">IF(AND('1 - 4 Hr Raw Data'!S25="",'2 - 24 Hr Raw Data'!S25=""),K29/$K$11,"")</f>
        <v>#DIV/0!</v>
      </c>
      <c r="M29" s="142" t="e">
        <f>IF(AND('1 - 4 Hr Raw Data'!S25="",'2 - 24 Hr Raw Data'!S25=""),(G29/(E29))*100,"")</f>
        <v>#DIV/0!</v>
      </c>
      <c r="N29" s="104" t="e">
        <f ca="1">IF(AND('1 - 4 Hr Raw Data'!S25="",'2 - 24 Hr Raw Data'!S25=""),M29/$M$11,"")</f>
        <v>#DIV/0!</v>
      </c>
      <c r="O29" s="207" t="e">
        <f>IF(AND('1 - 4 Hr Raw Data'!S25="",'2 - 24 Hr Raw Data'!S25=""),(H29/(E29))*100,"")</f>
        <v>#DIV/0!</v>
      </c>
      <c r="P29" s="207" t="e">
        <f ca="1">IF(AND('1 - 4 Hr Raw Data'!S25="",'2 - 24 Hr Raw Data'!S25=""),O29/$O$11,"")</f>
        <v>#DIV/0!</v>
      </c>
      <c r="Q29" s="144" t="e">
        <f ca="1">IF(AND('1 - 4 Hr Raw Data'!S25="",'2 - 24 Hr Raw Data'!S25=""),I29/$I$11,"")</f>
        <v>#REF!</v>
      </c>
      <c r="R29" s="104" t="e">
        <f ca="1">IF(AND('1 - 4 Hr Raw Data'!S25="",'2 - 24 Hr Raw Data'!S25=""),J29/$J$11,"")</f>
        <v>#REF!</v>
      </c>
      <c r="S29" s="105" t="e">
        <f>IF(AND('1 - 4 Hr Raw Data'!S25="",'2 - 24 Hr Raw Data'!S25=""),(E29/D29)*($S$4/1.042)*2,"")</f>
        <v>#DIV/0!</v>
      </c>
      <c r="T29" s="104" t="e">
        <f>IF(AND('1 - 4 Hr Raw Data'!S25="",'2 - 24 Hr Raw Data'!S25=""),LOG(S29/S$6,2),"")</f>
        <v>#DIV/0!</v>
      </c>
      <c r="U29" s="106" t="e">
        <f ca="1">IF(AND('1 - 4 Hr Raw Data'!S25="",'2 - 24 Hr Raw Data'!S25=""),(S29/S$11)*100,"")</f>
        <v>#DIV/0!</v>
      </c>
      <c r="V29" s="106" t="e">
        <f ca="1">IF(AND('1 - 4 Hr Raw Data'!S25="",'2 - 24 Hr Raw Data'!S25=""),(S29-S$6)/(S$11-S$6)*100,"")</f>
        <v>#DIV/0!</v>
      </c>
      <c r="W29" s="118" t="e">
        <f ca="1">IF(AND('1 - 4 Hr Raw Data'!S25="",'2 - 24 Hr Raw Data'!S25=""),(T29/T$11)*100,"")</f>
        <v>#DIV/0!</v>
      </c>
      <c r="X29" s="195" t="e">
        <f ca="1">IF(U29&lt;20,"% RNC less than 20 %",IF(AND('1 - 4 Hr Raw Data'!S25&lt;&gt;"",'2 - 24 Hr Raw Data'!S25=""),"4 Hour: "&amp;'1 - 4 Hr Raw Data'!S25,IF(AND('1 - 4 Hr Raw Data'!S25="",'2 - 24 Hr Raw Data'!S25&lt;&gt;""),"24 Hour: "&amp;'2 - 24 Hr Raw Data'!S25,IF(AND('1 - 4 Hr Raw Data'!S25="",'2 - 24 Hr Raw Data'!S25=""),"","4 Hour: "&amp;'1 - 4 Hr Raw Data'!S25&amp;"; 24 Hour: "&amp;'2 - 24 Hr Raw Data'!S25))))</f>
        <v>#DIV/0!</v>
      </c>
      <c r="Y29" s="13" t="b">
        <f t="shared" ca="1" si="0"/>
        <v>0</v>
      </c>
    </row>
    <row r="30" spans="1:25" ht="14" x14ac:dyDescent="0.15">
      <c r="A30" s="228" t="str">
        <f>IF('2 - 24 Hr Raw Data'!Q26="","",'2 - 24 Hr Raw Data'!Q26)</f>
        <v/>
      </c>
      <c r="B30" s="154" t="str">
        <f>IF(A30="","",'3 - 4 Hr Calc Data'!B30)</f>
        <v/>
      </c>
      <c r="C30" s="191" t="str">
        <f>IF(A30="","",'2 - 24 Hr Raw Data'!R26)</f>
        <v/>
      </c>
      <c r="D30" s="116">
        <f>IF(AND('1 - 4 Hr Raw Data'!S26="",'2 - 24 Hr Raw Data'!S26=""),'2 - 24 Hr Raw Data'!B26,"")</f>
        <v>0</v>
      </c>
      <c r="E30" s="105">
        <f>IF(AND('1 - 4 Hr Raw Data'!S26="",'2 - 24 Hr Raw Data'!S26=""),'2 - 24 Hr Raw Data'!J26,"")</f>
        <v>0</v>
      </c>
      <c r="F30" s="103">
        <f>IF(AND('1 - 4 Hr Raw Data'!S26="",'2 - 24 Hr Raw Data'!S26=""),'2 - 24 Hr Raw Data'!K26,"")</f>
        <v>0</v>
      </c>
      <c r="G30" s="103">
        <f>IF(AND('1 - 4 Hr Raw Data'!S26="",'2 - 24 Hr Raw Data'!S26=""),'2 - 24 Hr Raw Data'!L26,"")</f>
        <v>0</v>
      </c>
      <c r="H30" s="206">
        <f>IF(AND('1 - 4 Hr Raw Data'!S26="",'2 - 24 Hr Raw Data'!S26=""),'2 - 24 Hr Raw Data'!M26,"")</f>
        <v>0</v>
      </c>
      <c r="I30" s="106">
        <f>IF(AND('1 - 4 Hr Raw Data'!S26="",'2 - 24 Hr Raw Data'!S26=""),'2 - 24 Hr Raw Data'!N26,"")</f>
        <v>0</v>
      </c>
      <c r="J30" s="307">
        <f>IF(AND('1 - 4 Hr Raw Data'!S26="",'2 - 24 Hr Raw Data'!S26=""),'2 - 24 Hr Raw Data'!O26,"")</f>
        <v>0</v>
      </c>
      <c r="K30" s="144" t="e">
        <f>IF(AND('1 - 4 Hr Raw Data'!S26="",'2 - 24 Hr Raw Data'!S26=""),(F30/(E30))*100,"")</f>
        <v>#DIV/0!</v>
      </c>
      <c r="L30" s="104" t="e">
        <f ca="1">IF(AND('1 - 4 Hr Raw Data'!S26="",'2 - 24 Hr Raw Data'!S26=""),K30/$K$11,"")</f>
        <v>#DIV/0!</v>
      </c>
      <c r="M30" s="142" t="e">
        <f>IF(AND('1 - 4 Hr Raw Data'!S26="",'2 - 24 Hr Raw Data'!S26=""),(G30/(E30))*100,"")</f>
        <v>#DIV/0!</v>
      </c>
      <c r="N30" s="104" t="e">
        <f ca="1">IF(AND('1 - 4 Hr Raw Data'!S26="",'2 - 24 Hr Raw Data'!S26=""),M30/$M$11,"")</f>
        <v>#DIV/0!</v>
      </c>
      <c r="O30" s="207" t="e">
        <f>IF(AND('1 - 4 Hr Raw Data'!S26="",'2 - 24 Hr Raw Data'!S26=""),(H30/(E30))*100,"")</f>
        <v>#DIV/0!</v>
      </c>
      <c r="P30" s="207" t="e">
        <f ca="1">IF(AND('1 - 4 Hr Raw Data'!S26="",'2 - 24 Hr Raw Data'!S26=""),O30/$O$11,"")</f>
        <v>#DIV/0!</v>
      </c>
      <c r="Q30" s="144" t="e">
        <f ca="1">IF(AND('1 - 4 Hr Raw Data'!S26="",'2 - 24 Hr Raw Data'!S26=""),I30/$I$11,"")</f>
        <v>#REF!</v>
      </c>
      <c r="R30" s="104" t="e">
        <f ca="1">IF(AND('1 - 4 Hr Raw Data'!S26="",'2 - 24 Hr Raw Data'!S26=""),J30/$J$11,"")</f>
        <v>#REF!</v>
      </c>
      <c r="S30" s="105" t="e">
        <f>IF(AND('1 - 4 Hr Raw Data'!S26="",'2 - 24 Hr Raw Data'!S26=""),(E30/D30)*($S$4/1.042)*2,"")</f>
        <v>#DIV/0!</v>
      </c>
      <c r="T30" s="104" t="e">
        <f>IF(AND('1 - 4 Hr Raw Data'!S26="",'2 - 24 Hr Raw Data'!S26=""),LOG(S30/S$6,2),"")</f>
        <v>#DIV/0!</v>
      </c>
      <c r="U30" s="106" t="e">
        <f ca="1">IF(AND('1 - 4 Hr Raw Data'!S26="",'2 - 24 Hr Raw Data'!S26=""),(S30/S$11)*100,"")</f>
        <v>#DIV/0!</v>
      </c>
      <c r="V30" s="106" t="e">
        <f ca="1">IF(AND('1 - 4 Hr Raw Data'!S26="",'2 - 24 Hr Raw Data'!S26=""),(S30-S$6)/(S$11-S$6)*100,"")</f>
        <v>#DIV/0!</v>
      </c>
      <c r="W30" s="118" t="e">
        <f ca="1">IF(AND('1 - 4 Hr Raw Data'!S26="",'2 - 24 Hr Raw Data'!S26=""),(T30/T$11)*100,"")</f>
        <v>#DIV/0!</v>
      </c>
      <c r="X30" s="195" t="e">
        <f ca="1">IF(U30&lt;20,"% RNC less than 20 %",IF(AND('1 - 4 Hr Raw Data'!S26&lt;&gt;"",'2 - 24 Hr Raw Data'!S26=""),"4 Hour: "&amp;'1 - 4 Hr Raw Data'!S26,IF(AND('1 - 4 Hr Raw Data'!S26="",'2 - 24 Hr Raw Data'!S26&lt;&gt;""),"24 Hour: "&amp;'2 - 24 Hr Raw Data'!S26,IF(AND('1 - 4 Hr Raw Data'!S26="",'2 - 24 Hr Raw Data'!S26=""),"","4 Hour: "&amp;'1 - 4 Hr Raw Data'!S26&amp;"; 24 Hour: "&amp;'2 - 24 Hr Raw Data'!S26))))</f>
        <v>#DIV/0!</v>
      </c>
      <c r="Y30" s="13" t="b">
        <f t="shared" ca="1" si="0"/>
        <v>0</v>
      </c>
    </row>
    <row r="31" spans="1:25" ht="14" x14ac:dyDescent="0.15">
      <c r="A31" s="228" t="str">
        <f>IF('2 - 24 Hr Raw Data'!Q27="","",'2 - 24 Hr Raw Data'!Q27)</f>
        <v/>
      </c>
      <c r="B31" s="154" t="str">
        <f>IF(A31="","",'3 - 4 Hr Calc Data'!B31)</f>
        <v/>
      </c>
      <c r="C31" s="191" t="str">
        <f>IF(A31="","",'2 - 24 Hr Raw Data'!R27)</f>
        <v/>
      </c>
      <c r="D31" s="116">
        <f>IF(AND('1 - 4 Hr Raw Data'!S27="",'2 - 24 Hr Raw Data'!S27=""),'2 - 24 Hr Raw Data'!B27,"")</f>
        <v>0</v>
      </c>
      <c r="E31" s="105">
        <f>IF(AND('1 - 4 Hr Raw Data'!S27="",'2 - 24 Hr Raw Data'!S27=""),'2 - 24 Hr Raw Data'!J27,"")</f>
        <v>0</v>
      </c>
      <c r="F31" s="103">
        <f>IF(AND('1 - 4 Hr Raw Data'!S27="",'2 - 24 Hr Raw Data'!S27=""),'2 - 24 Hr Raw Data'!K27,"")</f>
        <v>0</v>
      </c>
      <c r="G31" s="103">
        <f>IF(AND('1 - 4 Hr Raw Data'!S27="",'2 - 24 Hr Raw Data'!S27=""),'2 - 24 Hr Raw Data'!L27,"")</f>
        <v>0</v>
      </c>
      <c r="H31" s="206">
        <f>IF(AND('1 - 4 Hr Raw Data'!S27="",'2 - 24 Hr Raw Data'!S27=""),'2 - 24 Hr Raw Data'!M27,"")</f>
        <v>0</v>
      </c>
      <c r="I31" s="106">
        <f>IF(AND('1 - 4 Hr Raw Data'!S27="",'2 - 24 Hr Raw Data'!S27=""),'2 - 24 Hr Raw Data'!N27,"")</f>
        <v>0</v>
      </c>
      <c r="J31" s="307">
        <f>IF(AND('1 - 4 Hr Raw Data'!S27="",'2 - 24 Hr Raw Data'!S27=""),'2 - 24 Hr Raw Data'!O27,"")</f>
        <v>0</v>
      </c>
      <c r="K31" s="144" t="e">
        <f>IF(AND('1 - 4 Hr Raw Data'!S27="",'2 - 24 Hr Raw Data'!S27=""),(F31/(E31))*100,"")</f>
        <v>#DIV/0!</v>
      </c>
      <c r="L31" s="104" t="e">
        <f ca="1">IF(AND('1 - 4 Hr Raw Data'!S27="",'2 - 24 Hr Raw Data'!S27=""),K31/$K$11,"")</f>
        <v>#DIV/0!</v>
      </c>
      <c r="M31" s="142" t="e">
        <f>IF(AND('1 - 4 Hr Raw Data'!S27="",'2 - 24 Hr Raw Data'!S27=""),(G31/(E31))*100,"")</f>
        <v>#DIV/0!</v>
      </c>
      <c r="N31" s="104" t="e">
        <f ca="1">IF(AND('1 - 4 Hr Raw Data'!S27="",'2 - 24 Hr Raw Data'!S27=""),M31/$M$11,"")</f>
        <v>#DIV/0!</v>
      </c>
      <c r="O31" s="207" t="e">
        <f>IF(AND('1 - 4 Hr Raw Data'!S27="",'2 - 24 Hr Raw Data'!S27=""),(H31/(E31))*100,"")</f>
        <v>#DIV/0!</v>
      </c>
      <c r="P31" s="207" t="e">
        <f ca="1">IF(AND('1 - 4 Hr Raw Data'!S27="",'2 - 24 Hr Raw Data'!S27=""),O31/$O$11,"")</f>
        <v>#DIV/0!</v>
      </c>
      <c r="Q31" s="144" t="e">
        <f ca="1">IF(AND('1 - 4 Hr Raw Data'!S27="",'2 - 24 Hr Raw Data'!S27=""),I31/$I$11,"")</f>
        <v>#REF!</v>
      </c>
      <c r="R31" s="104" t="e">
        <f ca="1">IF(AND('1 - 4 Hr Raw Data'!S27="",'2 - 24 Hr Raw Data'!S27=""),J31/$J$11,"")</f>
        <v>#REF!</v>
      </c>
      <c r="S31" s="105" t="e">
        <f>IF(AND('1 - 4 Hr Raw Data'!S27="",'2 - 24 Hr Raw Data'!S27=""),(E31/D31)*($S$4/1.042)*2,"")</f>
        <v>#DIV/0!</v>
      </c>
      <c r="T31" s="104" t="e">
        <f>IF(AND('1 - 4 Hr Raw Data'!S27="",'2 - 24 Hr Raw Data'!S27=""),LOG(S31/S$6,2),"")</f>
        <v>#DIV/0!</v>
      </c>
      <c r="U31" s="106" t="e">
        <f ca="1">IF(AND('1 - 4 Hr Raw Data'!S27="",'2 - 24 Hr Raw Data'!S27=""),(S31/S$11)*100,"")</f>
        <v>#DIV/0!</v>
      </c>
      <c r="V31" s="106" t="e">
        <f ca="1">IF(AND('1 - 4 Hr Raw Data'!S27="",'2 - 24 Hr Raw Data'!S27=""),(S31-S$6)/(S$11-S$6)*100,"")</f>
        <v>#DIV/0!</v>
      </c>
      <c r="W31" s="118" t="e">
        <f ca="1">IF(AND('1 - 4 Hr Raw Data'!S27="",'2 - 24 Hr Raw Data'!S27=""),(T31/T$11)*100,"")</f>
        <v>#DIV/0!</v>
      </c>
      <c r="X31" s="195" t="e">
        <f ca="1">IF(U31&lt;20,"% RNC less than 20 %",IF(AND('1 - 4 Hr Raw Data'!S27&lt;&gt;"",'2 - 24 Hr Raw Data'!S27=""),"4 Hour: "&amp;'1 - 4 Hr Raw Data'!S27,IF(AND('1 - 4 Hr Raw Data'!S27="",'2 - 24 Hr Raw Data'!S27&lt;&gt;""),"24 Hour: "&amp;'2 - 24 Hr Raw Data'!S27,IF(AND('1 - 4 Hr Raw Data'!S27="",'2 - 24 Hr Raw Data'!S27=""),"","4 Hour: "&amp;'1 - 4 Hr Raw Data'!S27&amp;"; 24 Hour: "&amp;'2 - 24 Hr Raw Data'!S27))))</f>
        <v>#DIV/0!</v>
      </c>
      <c r="Y31" s="13" t="b">
        <f t="shared" ca="1" si="0"/>
        <v>0</v>
      </c>
    </row>
    <row r="32" spans="1:25" ht="14" x14ac:dyDescent="0.15">
      <c r="A32" s="228" t="str">
        <f>IF('2 - 24 Hr Raw Data'!Q28="","",'2 - 24 Hr Raw Data'!Q28)</f>
        <v/>
      </c>
      <c r="B32" s="154" t="str">
        <f>IF(A32="","",'3 - 4 Hr Calc Data'!B32)</f>
        <v/>
      </c>
      <c r="C32" s="191" t="str">
        <f>IF(A32="","",'2 - 24 Hr Raw Data'!R28)</f>
        <v/>
      </c>
      <c r="D32" s="116">
        <f>IF(AND('1 - 4 Hr Raw Data'!S28="",'2 - 24 Hr Raw Data'!S28=""),'2 - 24 Hr Raw Data'!B28,"")</f>
        <v>0</v>
      </c>
      <c r="E32" s="105">
        <f>IF(AND('1 - 4 Hr Raw Data'!S28="",'2 - 24 Hr Raw Data'!S28=""),'2 - 24 Hr Raw Data'!J28,"")</f>
        <v>0</v>
      </c>
      <c r="F32" s="103">
        <f>IF(AND('1 - 4 Hr Raw Data'!S28="",'2 - 24 Hr Raw Data'!S28=""),'2 - 24 Hr Raw Data'!K28,"")</f>
        <v>0</v>
      </c>
      <c r="G32" s="103">
        <f>IF(AND('1 - 4 Hr Raw Data'!S28="",'2 - 24 Hr Raw Data'!S28=""),'2 - 24 Hr Raw Data'!L28,"")</f>
        <v>0</v>
      </c>
      <c r="H32" s="206">
        <f>IF(AND('1 - 4 Hr Raw Data'!S28="",'2 - 24 Hr Raw Data'!S28=""),'2 - 24 Hr Raw Data'!M28,"")</f>
        <v>0</v>
      </c>
      <c r="I32" s="106">
        <f>IF(AND('1 - 4 Hr Raw Data'!S28="",'2 - 24 Hr Raw Data'!S28=""),'2 - 24 Hr Raw Data'!N28,"")</f>
        <v>0</v>
      </c>
      <c r="J32" s="307">
        <f>IF(AND('1 - 4 Hr Raw Data'!S28="",'2 - 24 Hr Raw Data'!S28=""),'2 - 24 Hr Raw Data'!O28,"")</f>
        <v>0</v>
      </c>
      <c r="K32" s="144" t="e">
        <f>IF(AND('1 - 4 Hr Raw Data'!S28="",'2 - 24 Hr Raw Data'!S28=""),(F32/(E32))*100,"")</f>
        <v>#DIV/0!</v>
      </c>
      <c r="L32" s="104" t="e">
        <f ca="1">IF(AND('1 - 4 Hr Raw Data'!S28="",'2 - 24 Hr Raw Data'!S28=""),K32/$K$11,"")</f>
        <v>#DIV/0!</v>
      </c>
      <c r="M32" s="142" t="e">
        <f>IF(AND('1 - 4 Hr Raw Data'!S28="",'2 - 24 Hr Raw Data'!S28=""),(G32/(E32))*100,"")</f>
        <v>#DIV/0!</v>
      </c>
      <c r="N32" s="104" t="e">
        <f ca="1">IF(AND('1 - 4 Hr Raw Data'!S28="",'2 - 24 Hr Raw Data'!S28=""),M32/$M$11,"")</f>
        <v>#DIV/0!</v>
      </c>
      <c r="O32" s="207" t="e">
        <f>IF(AND('1 - 4 Hr Raw Data'!S28="",'2 - 24 Hr Raw Data'!S28=""),(H32/(E32))*100,"")</f>
        <v>#DIV/0!</v>
      </c>
      <c r="P32" s="207" t="e">
        <f ca="1">IF(AND('1 - 4 Hr Raw Data'!S28="",'2 - 24 Hr Raw Data'!S28=""),O32/$O$11,"")</f>
        <v>#DIV/0!</v>
      </c>
      <c r="Q32" s="144" t="e">
        <f ca="1">IF(AND('1 - 4 Hr Raw Data'!S28="",'2 - 24 Hr Raw Data'!S28=""),I32/$I$11,"")</f>
        <v>#REF!</v>
      </c>
      <c r="R32" s="104" t="e">
        <f ca="1">IF(AND('1 - 4 Hr Raw Data'!S28="",'2 - 24 Hr Raw Data'!S28=""),J32/$J$11,"")</f>
        <v>#REF!</v>
      </c>
      <c r="S32" s="105" t="e">
        <f>IF(AND('1 - 4 Hr Raw Data'!S28="",'2 - 24 Hr Raw Data'!S28=""),(E32/D32)*($S$4/1.042)*2,"")</f>
        <v>#DIV/0!</v>
      </c>
      <c r="T32" s="104" t="e">
        <f>IF(AND('1 - 4 Hr Raw Data'!S28="",'2 - 24 Hr Raw Data'!S28=""),LOG(S32/S$6,2),"")</f>
        <v>#DIV/0!</v>
      </c>
      <c r="U32" s="106" t="e">
        <f ca="1">IF(AND('1 - 4 Hr Raw Data'!S28="",'2 - 24 Hr Raw Data'!S28=""),(S32/S$11)*100,"")</f>
        <v>#DIV/0!</v>
      </c>
      <c r="V32" s="106" t="e">
        <f ca="1">IF(AND('1 - 4 Hr Raw Data'!S28="",'2 - 24 Hr Raw Data'!S28=""),(S32-S$6)/(S$11-S$6)*100,"")</f>
        <v>#DIV/0!</v>
      </c>
      <c r="W32" s="118" t="e">
        <f ca="1">IF(AND('1 - 4 Hr Raw Data'!S28="",'2 - 24 Hr Raw Data'!S28=""),(T32/T$11)*100,"")</f>
        <v>#DIV/0!</v>
      </c>
      <c r="X32" s="195" t="e">
        <f ca="1">IF(U32&lt;20,"% RNC less than 20 %",IF(AND('1 - 4 Hr Raw Data'!S28&lt;&gt;"",'2 - 24 Hr Raw Data'!S28=""),"4 Hour: "&amp;'1 - 4 Hr Raw Data'!S28,IF(AND('1 - 4 Hr Raw Data'!S28="",'2 - 24 Hr Raw Data'!S28&lt;&gt;""),"24 Hour: "&amp;'2 - 24 Hr Raw Data'!S28,IF(AND('1 - 4 Hr Raw Data'!S28="",'2 - 24 Hr Raw Data'!S28=""),"","4 Hour: "&amp;'1 - 4 Hr Raw Data'!S28&amp;"; 24 Hour: "&amp;'2 - 24 Hr Raw Data'!S28))))</f>
        <v>#DIV/0!</v>
      </c>
      <c r="Y32" s="13" t="b">
        <f t="shared" ca="1" si="0"/>
        <v>0</v>
      </c>
    </row>
    <row r="33" spans="1:25" ht="14" x14ac:dyDescent="0.15">
      <c r="A33" s="228" t="str">
        <f>IF('2 - 24 Hr Raw Data'!Q29="","",'2 - 24 Hr Raw Data'!Q29)</f>
        <v/>
      </c>
      <c r="B33" s="154" t="str">
        <f>IF(A33="","",'3 - 4 Hr Calc Data'!B33)</f>
        <v/>
      </c>
      <c r="C33" s="191" t="str">
        <f>IF(A33="","",'2 - 24 Hr Raw Data'!R29)</f>
        <v/>
      </c>
      <c r="D33" s="116">
        <f>IF(AND('1 - 4 Hr Raw Data'!S29="",'2 - 24 Hr Raw Data'!S29=""),'2 - 24 Hr Raw Data'!B29,"")</f>
        <v>0</v>
      </c>
      <c r="E33" s="105">
        <f>IF(AND('1 - 4 Hr Raw Data'!S29="",'2 - 24 Hr Raw Data'!S29=""),'2 - 24 Hr Raw Data'!J29,"")</f>
        <v>0</v>
      </c>
      <c r="F33" s="103">
        <f>IF(AND('1 - 4 Hr Raw Data'!S29="",'2 - 24 Hr Raw Data'!S29=""),'2 - 24 Hr Raw Data'!K29,"")</f>
        <v>0</v>
      </c>
      <c r="G33" s="103">
        <f>IF(AND('1 - 4 Hr Raw Data'!S29="",'2 - 24 Hr Raw Data'!S29=""),'2 - 24 Hr Raw Data'!L29,"")</f>
        <v>0</v>
      </c>
      <c r="H33" s="206">
        <f>IF(AND('1 - 4 Hr Raw Data'!S29="",'2 - 24 Hr Raw Data'!S29=""),'2 - 24 Hr Raw Data'!M29,"")</f>
        <v>0</v>
      </c>
      <c r="I33" s="106">
        <f>IF(AND('1 - 4 Hr Raw Data'!S29="",'2 - 24 Hr Raw Data'!S29=""),'2 - 24 Hr Raw Data'!N29,"")</f>
        <v>0</v>
      </c>
      <c r="J33" s="307">
        <f>IF(AND('1 - 4 Hr Raw Data'!S29="",'2 - 24 Hr Raw Data'!S29=""),'2 - 24 Hr Raw Data'!O29,"")</f>
        <v>0</v>
      </c>
      <c r="K33" s="144" t="e">
        <f>IF(AND('1 - 4 Hr Raw Data'!S29="",'2 - 24 Hr Raw Data'!S29=""),(F33/(E33))*100,"")</f>
        <v>#DIV/0!</v>
      </c>
      <c r="L33" s="104" t="e">
        <f ca="1">IF(AND('1 - 4 Hr Raw Data'!S29="",'2 - 24 Hr Raw Data'!S29=""),K33/$K$11,"")</f>
        <v>#DIV/0!</v>
      </c>
      <c r="M33" s="142" t="e">
        <f>IF(AND('1 - 4 Hr Raw Data'!S29="",'2 - 24 Hr Raw Data'!S29=""),(G33/(E33))*100,"")</f>
        <v>#DIV/0!</v>
      </c>
      <c r="N33" s="104" t="e">
        <f ca="1">IF(AND('1 - 4 Hr Raw Data'!S29="",'2 - 24 Hr Raw Data'!S29=""),M33/$M$11,"")</f>
        <v>#DIV/0!</v>
      </c>
      <c r="O33" s="207" t="e">
        <f>IF(AND('1 - 4 Hr Raw Data'!S29="",'2 - 24 Hr Raw Data'!S29=""),(H33/(E33))*100,"")</f>
        <v>#DIV/0!</v>
      </c>
      <c r="P33" s="207" t="e">
        <f ca="1">IF(AND('1 - 4 Hr Raw Data'!S29="",'2 - 24 Hr Raw Data'!S29=""),O33/$O$11,"")</f>
        <v>#DIV/0!</v>
      </c>
      <c r="Q33" s="144" t="e">
        <f ca="1">IF(AND('1 - 4 Hr Raw Data'!S29="",'2 - 24 Hr Raw Data'!S29=""),I33/$I$11,"")</f>
        <v>#REF!</v>
      </c>
      <c r="R33" s="104" t="e">
        <f ca="1">IF(AND('1 - 4 Hr Raw Data'!S29="",'2 - 24 Hr Raw Data'!S29=""),J33/$J$11,"")</f>
        <v>#REF!</v>
      </c>
      <c r="S33" s="105" t="e">
        <f>IF(AND('1 - 4 Hr Raw Data'!S29="",'2 - 24 Hr Raw Data'!S29=""),(E33/D33)*($S$4/1.042)*2,"")</f>
        <v>#DIV/0!</v>
      </c>
      <c r="T33" s="104" t="e">
        <f>IF(AND('1 - 4 Hr Raw Data'!S29="",'2 - 24 Hr Raw Data'!S29=""),LOG(S33/S$6,2),"")</f>
        <v>#DIV/0!</v>
      </c>
      <c r="U33" s="106" t="e">
        <f ca="1">IF(AND('1 - 4 Hr Raw Data'!S29="",'2 - 24 Hr Raw Data'!S29=""),(S33/S$11)*100,"")</f>
        <v>#DIV/0!</v>
      </c>
      <c r="V33" s="106" t="e">
        <f ca="1">IF(AND('1 - 4 Hr Raw Data'!S29="",'2 - 24 Hr Raw Data'!S29=""),(S33-S$6)/(S$11-S$6)*100,"")</f>
        <v>#DIV/0!</v>
      </c>
      <c r="W33" s="118" t="e">
        <f ca="1">IF(AND('1 - 4 Hr Raw Data'!S29="",'2 - 24 Hr Raw Data'!S29=""),(T33/T$11)*100,"")</f>
        <v>#DIV/0!</v>
      </c>
      <c r="X33" s="195" t="e">
        <f ca="1">IF(U33&lt;20,"% RNC less than 20 %",IF(AND('1 - 4 Hr Raw Data'!S29&lt;&gt;"",'2 - 24 Hr Raw Data'!S29=""),"4 Hour: "&amp;'1 - 4 Hr Raw Data'!S29,IF(AND('1 - 4 Hr Raw Data'!S29="",'2 - 24 Hr Raw Data'!S29&lt;&gt;""),"24 Hour: "&amp;'2 - 24 Hr Raw Data'!S29,IF(AND('1 - 4 Hr Raw Data'!S29="",'2 - 24 Hr Raw Data'!S29=""),"","4 Hour: "&amp;'1 - 4 Hr Raw Data'!S29&amp;"; 24 Hour: "&amp;'2 - 24 Hr Raw Data'!S29))))</f>
        <v>#DIV/0!</v>
      </c>
      <c r="Y33" s="13" t="b">
        <f t="shared" ca="1" si="0"/>
        <v>0</v>
      </c>
    </row>
    <row r="34" spans="1:25" ht="14" x14ac:dyDescent="0.15">
      <c r="A34" s="228" t="str">
        <f>IF('2 - 24 Hr Raw Data'!Q30="","",'2 - 24 Hr Raw Data'!Q30)</f>
        <v/>
      </c>
      <c r="B34" s="154" t="str">
        <f>IF(A34="","",'3 - 4 Hr Calc Data'!B34)</f>
        <v/>
      </c>
      <c r="C34" s="191" t="str">
        <f>IF(A34="","",'2 - 24 Hr Raw Data'!R30)</f>
        <v/>
      </c>
      <c r="D34" s="116">
        <f>IF(AND('1 - 4 Hr Raw Data'!S30="",'2 - 24 Hr Raw Data'!S30=""),'2 - 24 Hr Raw Data'!B30,"")</f>
        <v>0</v>
      </c>
      <c r="E34" s="105">
        <f>IF(AND('1 - 4 Hr Raw Data'!S30="",'2 - 24 Hr Raw Data'!S30=""),'2 - 24 Hr Raw Data'!J30,"")</f>
        <v>0</v>
      </c>
      <c r="F34" s="103">
        <f>IF(AND('1 - 4 Hr Raw Data'!S30="",'2 - 24 Hr Raw Data'!S30=""),'2 - 24 Hr Raw Data'!K30,"")</f>
        <v>0</v>
      </c>
      <c r="G34" s="103">
        <f>IF(AND('1 - 4 Hr Raw Data'!S30="",'2 - 24 Hr Raw Data'!S30=""),'2 - 24 Hr Raw Data'!L30,"")</f>
        <v>0</v>
      </c>
      <c r="H34" s="206">
        <f>IF(AND('1 - 4 Hr Raw Data'!S30="",'2 - 24 Hr Raw Data'!S30=""),'2 - 24 Hr Raw Data'!M30,"")</f>
        <v>0</v>
      </c>
      <c r="I34" s="106">
        <f>IF(AND('1 - 4 Hr Raw Data'!S30="",'2 - 24 Hr Raw Data'!S30=""),'2 - 24 Hr Raw Data'!N30,"")</f>
        <v>0</v>
      </c>
      <c r="J34" s="307">
        <f>IF(AND('1 - 4 Hr Raw Data'!S30="",'2 - 24 Hr Raw Data'!S30=""),'2 - 24 Hr Raw Data'!O30,"")</f>
        <v>0</v>
      </c>
      <c r="K34" s="144" t="e">
        <f>IF(AND('1 - 4 Hr Raw Data'!S30="",'2 - 24 Hr Raw Data'!S30=""),(F34/(E34))*100,"")</f>
        <v>#DIV/0!</v>
      </c>
      <c r="L34" s="104" t="e">
        <f ca="1">IF(AND('1 - 4 Hr Raw Data'!S30="",'2 - 24 Hr Raw Data'!S30=""),K34/$K$11,"")</f>
        <v>#DIV/0!</v>
      </c>
      <c r="M34" s="142" t="e">
        <f>IF(AND('1 - 4 Hr Raw Data'!S30="",'2 - 24 Hr Raw Data'!S30=""),(G34/(E34))*100,"")</f>
        <v>#DIV/0!</v>
      </c>
      <c r="N34" s="104" t="e">
        <f ca="1">IF(AND('1 - 4 Hr Raw Data'!S30="",'2 - 24 Hr Raw Data'!S30=""),M34/$M$11,"")</f>
        <v>#DIV/0!</v>
      </c>
      <c r="O34" s="207" t="e">
        <f>IF(AND('1 - 4 Hr Raw Data'!S30="",'2 - 24 Hr Raw Data'!S30=""),(H34/(E34))*100,"")</f>
        <v>#DIV/0!</v>
      </c>
      <c r="P34" s="207" t="e">
        <f ca="1">IF(AND('1 - 4 Hr Raw Data'!S30="",'2 - 24 Hr Raw Data'!S30=""),O34/$O$11,"")</f>
        <v>#DIV/0!</v>
      </c>
      <c r="Q34" s="144" t="e">
        <f ca="1">IF(AND('1 - 4 Hr Raw Data'!S30="",'2 - 24 Hr Raw Data'!S30=""),I34/$I$11,"")</f>
        <v>#REF!</v>
      </c>
      <c r="R34" s="104" t="e">
        <f ca="1">IF(AND('1 - 4 Hr Raw Data'!S30="",'2 - 24 Hr Raw Data'!S30=""),J34/$J$11,"")</f>
        <v>#REF!</v>
      </c>
      <c r="S34" s="105" t="e">
        <f>IF(AND('1 - 4 Hr Raw Data'!S30="",'2 - 24 Hr Raw Data'!S30=""),(E34/D34)*($S$4/1.042)*2,"")</f>
        <v>#DIV/0!</v>
      </c>
      <c r="T34" s="104" t="e">
        <f>IF(AND('1 - 4 Hr Raw Data'!S30="",'2 - 24 Hr Raw Data'!S30=""),LOG(S34/S$6,2),"")</f>
        <v>#DIV/0!</v>
      </c>
      <c r="U34" s="106" t="e">
        <f ca="1">IF(AND('1 - 4 Hr Raw Data'!S30="",'2 - 24 Hr Raw Data'!S30=""),(S34/S$11)*100,"")</f>
        <v>#DIV/0!</v>
      </c>
      <c r="V34" s="106" t="e">
        <f ca="1">IF(AND('1 - 4 Hr Raw Data'!S30="",'2 - 24 Hr Raw Data'!S30=""),(S34-S$6)/(S$11-S$6)*100,"")</f>
        <v>#DIV/0!</v>
      </c>
      <c r="W34" s="118" t="e">
        <f ca="1">IF(AND('1 - 4 Hr Raw Data'!S30="",'2 - 24 Hr Raw Data'!S30=""),(T34/T$11)*100,"")</f>
        <v>#DIV/0!</v>
      </c>
      <c r="X34" s="195" t="e">
        <f ca="1">IF(U34&lt;20,"% RNC less than 20 %",IF(AND('1 - 4 Hr Raw Data'!S30&lt;&gt;"",'2 - 24 Hr Raw Data'!S30=""),"4 Hour: "&amp;'1 - 4 Hr Raw Data'!S30,IF(AND('1 - 4 Hr Raw Data'!S30="",'2 - 24 Hr Raw Data'!S30&lt;&gt;""),"24 Hour: "&amp;'2 - 24 Hr Raw Data'!S30,IF(AND('1 - 4 Hr Raw Data'!S30="",'2 - 24 Hr Raw Data'!S30=""),"","4 Hour: "&amp;'1 - 4 Hr Raw Data'!S30&amp;"; 24 Hour: "&amp;'2 - 24 Hr Raw Data'!S30))))</f>
        <v>#DIV/0!</v>
      </c>
      <c r="Y34" s="13" t="b">
        <f t="shared" ca="1" si="0"/>
        <v>0</v>
      </c>
    </row>
    <row r="35" spans="1:25" ht="14" x14ac:dyDescent="0.15">
      <c r="A35" s="228" t="str">
        <f>IF('2 - 24 Hr Raw Data'!Q31="","",'2 - 24 Hr Raw Data'!Q31)</f>
        <v/>
      </c>
      <c r="B35" s="154" t="str">
        <f>IF(A35="","",'3 - 4 Hr Calc Data'!B35)</f>
        <v/>
      </c>
      <c r="C35" s="191" t="str">
        <f>IF(A35="","",'2 - 24 Hr Raw Data'!R31)</f>
        <v/>
      </c>
      <c r="D35" s="116">
        <f>IF(AND('1 - 4 Hr Raw Data'!S31="",'2 - 24 Hr Raw Data'!S31=""),'2 - 24 Hr Raw Data'!B31,"")</f>
        <v>0</v>
      </c>
      <c r="E35" s="105">
        <f>IF(AND('1 - 4 Hr Raw Data'!S31="",'2 - 24 Hr Raw Data'!S31=""),'2 - 24 Hr Raw Data'!J31,"")</f>
        <v>0</v>
      </c>
      <c r="F35" s="103">
        <f>IF(AND('1 - 4 Hr Raw Data'!S31="",'2 - 24 Hr Raw Data'!S31=""),'2 - 24 Hr Raw Data'!K31,"")</f>
        <v>0</v>
      </c>
      <c r="G35" s="103">
        <f>IF(AND('1 - 4 Hr Raw Data'!S31="",'2 - 24 Hr Raw Data'!S31=""),'2 - 24 Hr Raw Data'!L31,"")</f>
        <v>0</v>
      </c>
      <c r="H35" s="206">
        <f>IF(AND('1 - 4 Hr Raw Data'!S31="",'2 - 24 Hr Raw Data'!S31=""),'2 - 24 Hr Raw Data'!M31,"")</f>
        <v>0</v>
      </c>
      <c r="I35" s="106">
        <f>IF(AND('1 - 4 Hr Raw Data'!S31="",'2 - 24 Hr Raw Data'!S31=""),'2 - 24 Hr Raw Data'!N31,"")</f>
        <v>0</v>
      </c>
      <c r="J35" s="307">
        <f>IF(AND('1 - 4 Hr Raw Data'!S31="",'2 - 24 Hr Raw Data'!S31=""),'2 - 24 Hr Raw Data'!O31,"")</f>
        <v>0</v>
      </c>
      <c r="K35" s="144" t="e">
        <f>IF(AND('1 - 4 Hr Raw Data'!S31="",'2 - 24 Hr Raw Data'!S31=""),(F35/(E35))*100,"")</f>
        <v>#DIV/0!</v>
      </c>
      <c r="L35" s="104" t="e">
        <f ca="1">IF(AND('1 - 4 Hr Raw Data'!S31="",'2 - 24 Hr Raw Data'!S31=""),K35/$K$11,"")</f>
        <v>#DIV/0!</v>
      </c>
      <c r="M35" s="142" t="e">
        <f>IF(AND('1 - 4 Hr Raw Data'!S31="",'2 - 24 Hr Raw Data'!S31=""),(G35/(E35))*100,"")</f>
        <v>#DIV/0!</v>
      </c>
      <c r="N35" s="104" t="e">
        <f ca="1">IF(AND('1 - 4 Hr Raw Data'!S31="",'2 - 24 Hr Raw Data'!S31=""),M35/$M$11,"")</f>
        <v>#DIV/0!</v>
      </c>
      <c r="O35" s="207" t="e">
        <f>IF(AND('1 - 4 Hr Raw Data'!S31="",'2 - 24 Hr Raw Data'!S31=""),(H35/(E35))*100,"")</f>
        <v>#DIV/0!</v>
      </c>
      <c r="P35" s="207" t="e">
        <f ca="1">IF(AND('1 - 4 Hr Raw Data'!S31="",'2 - 24 Hr Raw Data'!S31=""),O35/$O$11,"")</f>
        <v>#DIV/0!</v>
      </c>
      <c r="Q35" s="144" t="e">
        <f ca="1">IF(AND('1 - 4 Hr Raw Data'!S31="",'2 - 24 Hr Raw Data'!S31=""),I35/$I$11,"")</f>
        <v>#REF!</v>
      </c>
      <c r="R35" s="104" t="e">
        <f ca="1">IF(AND('1 - 4 Hr Raw Data'!S31="",'2 - 24 Hr Raw Data'!S31=""),J35/$J$11,"")</f>
        <v>#REF!</v>
      </c>
      <c r="S35" s="105" t="e">
        <f>IF(AND('1 - 4 Hr Raw Data'!S31="",'2 - 24 Hr Raw Data'!S31=""),(E35/D35)*($S$4/1.042)*2,"")</f>
        <v>#DIV/0!</v>
      </c>
      <c r="T35" s="104" t="e">
        <f>IF(AND('1 - 4 Hr Raw Data'!S31="",'2 - 24 Hr Raw Data'!S31=""),LOG(S35/S$6,2),"")</f>
        <v>#DIV/0!</v>
      </c>
      <c r="U35" s="106" t="e">
        <f ca="1">IF(AND('1 - 4 Hr Raw Data'!S31="",'2 - 24 Hr Raw Data'!S31=""),(S35/S$11)*100,"")</f>
        <v>#DIV/0!</v>
      </c>
      <c r="V35" s="106" t="e">
        <f ca="1">IF(AND('1 - 4 Hr Raw Data'!S31="",'2 - 24 Hr Raw Data'!S31=""),(S35-S$6)/(S$11-S$6)*100,"")</f>
        <v>#DIV/0!</v>
      </c>
      <c r="W35" s="118" t="e">
        <f ca="1">IF(AND('1 - 4 Hr Raw Data'!S31="",'2 - 24 Hr Raw Data'!S31=""),(T35/T$11)*100,"")</f>
        <v>#DIV/0!</v>
      </c>
      <c r="X35" s="195" t="e">
        <f ca="1">IF(U35&lt;20,"% RNC less than 20 %",IF(AND('1 - 4 Hr Raw Data'!S31&lt;&gt;"",'2 - 24 Hr Raw Data'!S31=""),"4 Hour: "&amp;'1 - 4 Hr Raw Data'!S31,IF(AND('1 - 4 Hr Raw Data'!S31="",'2 - 24 Hr Raw Data'!S31&lt;&gt;""),"24 Hour: "&amp;'2 - 24 Hr Raw Data'!S31,IF(AND('1 - 4 Hr Raw Data'!S31="",'2 - 24 Hr Raw Data'!S31=""),"","4 Hour: "&amp;'1 - 4 Hr Raw Data'!S31&amp;"; 24 Hour: "&amp;'2 - 24 Hr Raw Data'!S31))))</f>
        <v>#DIV/0!</v>
      </c>
      <c r="Y35" s="13" t="b">
        <f t="shared" ca="1" si="0"/>
        <v>0</v>
      </c>
    </row>
    <row r="36" spans="1:25" ht="14" x14ac:dyDescent="0.15">
      <c r="A36" s="228" t="str">
        <f>IF('2 - 24 Hr Raw Data'!Q32="","",'2 - 24 Hr Raw Data'!Q32)</f>
        <v/>
      </c>
      <c r="B36" s="154" t="str">
        <f>IF(A36="","",'3 - 4 Hr Calc Data'!B36)</f>
        <v/>
      </c>
      <c r="C36" s="191" t="str">
        <f>IF(A36="","",'2 - 24 Hr Raw Data'!R32)</f>
        <v/>
      </c>
      <c r="D36" s="116">
        <f>IF(AND('1 - 4 Hr Raw Data'!S32="",'2 - 24 Hr Raw Data'!S32=""),'2 - 24 Hr Raw Data'!B32,"")</f>
        <v>0</v>
      </c>
      <c r="E36" s="105">
        <f>IF(AND('1 - 4 Hr Raw Data'!S32="",'2 - 24 Hr Raw Data'!S32=""),'2 - 24 Hr Raw Data'!J32,"")</f>
        <v>0</v>
      </c>
      <c r="F36" s="103">
        <f>IF(AND('1 - 4 Hr Raw Data'!S32="",'2 - 24 Hr Raw Data'!S32=""),'2 - 24 Hr Raw Data'!K32,"")</f>
        <v>0</v>
      </c>
      <c r="G36" s="103">
        <f>IF(AND('1 - 4 Hr Raw Data'!S32="",'2 - 24 Hr Raw Data'!S32=""),'2 - 24 Hr Raw Data'!L32,"")</f>
        <v>0</v>
      </c>
      <c r="H36" s="206">
        <f>IF(AND('1 - 4 Hr Raw Data'!S32="",'2 - 24 Hr Raw Data'!S32=""),'2 - 24 Hr Raw Data'!M32,"")</f>
        <v>0</v>
      </c>
      <c r="I36" s="106">
        <f>IF(AND('1 - 4 Hr Raw Data'!S32="",'2 - 24 Hr Raw Data'!S32=""),'2 - 24 Hr Raw Data'!N32,"")</f>
        <v>0</v>
      </c>
      <c r="J36" s="307">
        <f>IF(AND('1 - 4 Hr Raw Data'!S32="",'2 - 24 Hr Raw Data'!S32=""),'2 - 24 Hr Raw Data'!O32,"")</f>
        <v>0</v>
      </c>
      <c r="K36" s="144" t="e">
        <f>IF(AND('1 - 4 Hr Raw Data'!S32="",'2 - 24 Hr Raw Data'!S32=""),(F36/(E36))*100,"")</f>
        <v>#DIV/0!</v>
      </c>
      <c r="L36" s="104" t="e">
        <f ca="1">IF(AND('1 - 4 Hr Raw Data'!S32="",'2 - 24 Hr Raw Data'!S32=""),K36/$K$11,"")</f>
        <v>#DIV/0!</v>
      </c>
      <c r="M36" s="142" t="e">
        <f>IF(AND('1 - 4 Hr Raw Data'!S32="",'2 - 24 Hr Raw Data'!S32=""),(G36/(E36))*100,"")</f>
        <v>#DIV/0!</v>
      </c>
      <c r="N36" s="104" t="e">
        <f ca="1">IF(AND('1 - 4 Hr Raw Data'!S32="",'2 - 24 Hr Raw Data'!S32=""),M36/$M$11,"")</f>
        <v>#DIV/0!</v>
      </c>
      <c r="O36" s="207" t="e">
        <f>IF(AND('1 - 4 Hr Raw Data'!S32="",'2 - 24 Hr Raw Data'!S32=""),(H36/(E36))*100,"")</f>
        <v>#DIV/0!</v>
      </c>
      <c r="P36" s="207" t="e">
        <f ca="1">IF(AND('1 - 4 Hr Raw Data'!S32="",'2 - 24 Hr Raw Data'!S32=""),O36/$O$11,"")</f>
        <v>#DIV/0!</v>
      </c>
      <c r="Q36" s="144" t="e">
        <f ca="1">IF(AND('1 - 4 Hr Raw Data'!S32="",'2 - 24 Hr Raw Data'!S32=""),I36/$I$11,"")</f>
        <v>#REF!</v>
      </c>
      <c r="R36" s="104" t="e">
        <f ca="1">IF(AND('1 - 4 Hr Raw Data'!S32="",'2 - 24 Hr Raw Data'!S32=""),J36/$J$11,"")</f>
        <v>#REF!</v>
      </c>
      <c r="S36" s="105" t="e">
        <f>IF(AND('1 - 4 Hr Raw Data'!S32="",'2 - 24 Hr Raw Data'!S32=""),(E36/D36)*($S$4/1.042)*2,"")</f>
        <v>#DIV/0!</v>
      </c>
      <c r="T36" s="104" t="e">
        <f>IF(AND('1 - 4 Hr Raw Data'!S32="",'2 - 24 Hr Raw Data'!S32=""),LOG(S36/S$6,2),"")</f>
        <v>#DIV/0!</v>
      </c>
      <c r="U36" s="106" t="e">
        <f ca="1">IF(AND('1 - 4 Hr Raw Data'!S32="",'2 - 24 Hr Raw Data'!S32=""),(S36/S$11)*100,"")</f>
        <v>#DIV/0!</v>
      </c>
      <c r="V36" s="106" t="e">
        <f ca="1">IF(AND('1 - 4 Hr Raw Data'!S32="",'2 - 24 Hr Raw Data'!S32=""),(S36-S$6)/(S$11-S$6)*100,"")</f>
        <v>#DIV/0!</v>
      </c>
      <c r="W36" s="118" t="e">
        <f ca="1">IF(AND('1 - 4 Hr Raw Data'!S32="",'2 - 24 Hr Raw Data'!S32=""),(T36/T$11)*100,"")</f>
        <v>#DIV/0!</v>
      </c>
      <c r="X36" s="195" t="e">
        <f ca="1">IF(U36&lt;20,"% RNC less than 20 %",IF(AND('1 - 4 Hr Raw Data'!S32&lt;&gt;"",'2 - 24 Hr Raw Data'!S32=""),"4 Hour: "&amp;'1 - 4 Hr Raw Data'!S32,IF(AND('1 - 4 Hr Raw Data'!S32="",'2 - 24 Hr Raw Data'!S32&lt;&gt;""),"24 Hour: "&amp;'2 - 24 Hr Raw Data'!S32,IF(AND('1 - 4 Hr Raw Data'!S32="",'2 - 24 Hr Raw Data'!S32=""),"","4 Hour: "&amp;'1 - 4 Hr Raw Data'!S32&amp;"; 24 Hour: "&amp;'2 - 24 Hr Raw Data'!S32))))</f>
        <v>#DIV/0!</v>
      </c>
      <c r="Y36" s="13" t="b">
        <f t="shared" ca="1" si="0"/>
        <v>0</v>
      </c>
    </row>
    <row r="37" spans="1:25" ht="14" x14ac:dyDescent="0.15">
      <c r="A37" s="228" t="str">
        <f>IF('2 - 24 Hr Raw Data'!Q33="","",'2 - 24 Hr Raw Data'!Q33)</f>
        <v/>
      </c>
      <c r="B37" s="154" t="str">
        <f>IF(A37="","",'3 - 4 Hr Calc Data'!B37)</f>
        <v/>
      </c>
      <c r="C37" s="191" t="str">
        <f>IF(A37="","",'2 - 24 Hr Raw Data'!R33)</f>
        <v/>
      </c>
      <c r="D37" s="116">
        <f>IF(AND('1 - 4 Hr Raw Data'!S33="",'2 - 24 Hr Raw Data'!S33=""),'2 - 24 Hr Raw Data'!B33,"")</f>
        <v>0</v>
      </c>
      <c r="E37" s="105">
        <f>IF(AND('1 - 4 Hr Raw Data'!S33="",'2 - 24 Hr Raw Data'!S33=""),'2 - 24 Hr Raw Data'!J33,"")</f>
        <v>0</v>
      </c>
      <c r="F37" s="103">
        <f>IF(AND('1 - 4 Hr Raw Data'!S33="",'2 - 24 Hr Raw Data'!S33=""),'2 - 24 Hr Raw Data'!K33,"")</f>
        <v>0</v>
      </c>
      <c r="G37" s="103">
        <f>IF(AND('1 - 4 Hr Raw Data'!S33="",'2 - 24 Hr Raw Data'!S33=""),'2 - 24 Hr Raw Data'!L33,"")</f>
        <v>0</v>
      </c>
      <c r="H37" s="206">
        <f>IF(AND('1 - 4 Hr Raw Data'!S33="",'2 - 24 Hr Raw Data'!S33=""),'2 - 24 Hr Raw Data'!M33,"")</f>
        <v>0</v>
      </c>
      <c r="I37" s="106">
        <f>IF(AND('1 - 4 Hr Raw Data'!S33="",'2 - 24 Hr Raw Data'!S33=""),'2 - 24 Hr Raw Data'!N33,"")</f>
        <v>0</v>
      </c>
      <c r="J37" s="307">
        <f>IF(AND('1 - 4 Hr Raw Data'!S33="",'2 - 24 Hr Raw Data'!S33=""),'2 - 24 Hr Raw Data'!O33,"")</f>
        <v>0</v>
      </c>
      <c r="K37" s="144" t="e">
        <f>IF(AND('1 - 4 Hr Raw Data'!S33="",'2 - 24 Hr Raw Data'!S33=""),(F37/(E37))*100,"")</f>
        <v>#DIV/0!</v>
      </c>
      <c r="L37" s="104" t="e">
        <f ca="1">IF(AND('1 - 4 Hr Raw Data'!S33="",'2 - 24 Hr Raw Data'!S33=""),K37/$K$11,"")</f>
        <v>#DIV/0!</v>
      </c>
      <c r="M37" s="142" t="e">
        <f>IF(AND('1 - 4 Hr Raw Data'!S33="",'2 - 24 Hr Raw Data'!S33=""),(G37/(E37))*100,"")</f>
        <v>#DIV/0!</v>
      </c>
      <c r="N37" s="104" t="e">
        <f ca="1">IF(AND('1 - 4 Hr Raw Data'!S33="",'2 - 24 Hr Raw Data'!S33=""),M37/$M$11,"")</f>
        <v>#DIV/0!</v>
      </c>
      <c r="O37" s="207" t="e">
        <f>IF(AND('1 - 4 Hr Raw Data'!S33="",'2 - 24 Hr Raw Data'!S33=""),(H37/(E37))*100,"")</f>
        <v>#DIV/0!</v>
      </c>
      <c r="P37" s="207" t="e">
        <f ca="1">IF(AND('1 - 4 Hr Raw Data'!S33="",'2 - 24 Hr Raw Data'!S33=""),O37/$O$11,"")</f>
        <v>#DIV/0!</v>
      </c>
      <c r="Q37" s="144" t="e">
        <f ca="1">IF(AND('1 - 4 Hr Raw Data'!S33="",'2 - 24 Hr Raw Data'!S33=""),I37/$I$11,"")</f>
        <v>#REF!</v>
      </c>
      <c r="R37" s="104" t="e">
        <f ca="1">IF(AND('1 - 4 Hr Raw Data'!S33="",'2 - 24 Hr Raw Data'!S33=""),J37/$J$11,"")</f>
        <v>#REF!</v>
      </c>
      <c r="S37" s="105" t="e">
        <f>IF(AND('1 - 4 Hr Raw Data'!S33="",'2 - 24 Hr Raw Data'!S33=""),(E37/D37)*($S$4/1.042)*2,"")</f>
        <v>#DIV/0!</v>
      </c>
      <c r="T37" s="104" t="e">
        <f>IF(AND('1 - 4 Hr Raw Data'!S33="",'2 - 24 Hr Raw Data'!S33=""),LOG(S37/S$6,2),"")</f>
        <v>#DIV/0!</v>
      </c>
      <c r="U37" s="106" t="e">
        <f ca="1">IF(AND('1 - 4 Hr Raw Data'!S33="",'2 - 24 Hr Raw Data'!S33=""),(S37/S$11)*100,"")</f>
        <v>#DIV/0!</v>
      </c>
      <c r="V37" s="106" t="e">
        <f ca="1">IF(AND('1 - 4 Hr Raw Data'!S33="",'2 - 24 Hr Raw Data'!S33=""),(S37-S$6)/(S$11-S$6)*100,"")</f>
        <v>#DIV/0!</v>
      </c>
      <c r="W37" s="118" t="e">
        <f ca="1">IF(AND('1 - 4 Hr Raw Data'!S33="",'2 - 24 Hr Raw Data'!S33=""),(T37/T$11)*100,"")</f>
        <v>#DIV/0!</v>
      </c>
      <c r="X37" s="195" t="e">
        <f ca="1">IF(U37&lt;20,"% RNC less than 20 %",IF(AND('1 - 4 Hr Raw Data'!S33&lt;&gt;"",'2 - 24 Hr Raw Data'!S33=""),"4 Hour: "&amp;'1 - 4 Hr Raw Data'!S33,IF(AND('1 - 4 Hr Raw Data'!S33="",'2 - 24 Hr Raw Data'!S33&lt;&gt;""),"24 Hour: "&amp;'2 - 24 Hr Raw Data'!S33,IF(AND('1 - 4 Hr Raw Data'!S33="",'2 - 24 Hr Raw Data'!S33=""),"","4 Hour: "&amp;'1 - 4 Hr Raw Data'!S33&amp;"; 24 Hour: "&amp;'2 - 24 Hr Raw Data'!S33))))</f>
        <v>#DIV/0!</v>
      </c>
      <c r="Y37" s="13" t="b">
        <f t="shared" ca="1" si="0"/>
        <v>0</v>
      </c>
    </row>
    <row r="38" spans="1:25" ht="14" x14ac:dyDescent="0.15">
      <c r="A38" s="228" t="str">
        <f>IF('2 - 24 Hr Raw Data'!Q34="","",'2 - 24 Hr Raw Data'!Q34)</f>
        <v/>
      </c>
      <c r="B38" s="154" t="str">
        <f>IF(A38="","",'3 - 4 Hr Calc Data'!B38)</f>
        <v/>
      </c>
      <c r="C38" s="191" t="str">
        <f>IF(A38="","",'2 - 24 Hr Raw Data'!R34)</f>
        <v/>
      </c>
      <c r="D38" s="116">
        <f>IF(AND('1 - 4 Hr Raw Data'!S34="",'2 - 24 Hr Raw Data'!S34=""),'2 - 24 Hr Raw Data'!B34,"")</f>
        <v>0</v>
      </c>
      <c r="E38" s="105">
        <f>IF(AND('1 - 4 Hr Raw Data'!S34="",'2 - 24 Hr Raw Data'!S34=""),'2 - 24 Hr Raw Data'!J34,"")</f>
        <v>0</v>
      </c>
      <c r="F38" s="103">
        <f>IF(AND('1 - 4 Hr Raw Data'!S34="",'2 - 24 Hr Raw Data'!S34=""),'2 - 24 Hr Raw Data'!K34,"")</f>
        <v>0</v>
      </c>
      <c r="G38" s="103">
        <f>IF(AND('1 - 4 Hr Raw Data'!S34="",'2 - 24 Hr Raw Data'!S34=""),'2 - 24 Hr Raw Data'!L34,"")</f>
        <v>0</v>
      </c>
      <c r="H38" s="206">
        <f>IF(AND('1 - 4 Hr Raw Data'!S34="",'2 - 24 Hr Raw Data'!S34=""),'2 - 24 Hr Raw Data'!M34,"")</f>
        <v>0</v>
      </c>
      <c r="I38" s="106">
        <f>IF(AND('1 - 4 Hr Raw Data'!S34="",'2 - 24 Hr Raw Data'!S34=""),'2 - 24 Hr Raw Data'!N34,"")</f>
        <v>0</v>
      </c>
      <c r="J38" s="307">
        <f>IF(AND('1 - 4 Hr Raw Data'!S34="",'2 - 24 Hr Raw Data'!S34=""),'2 - 24 Hr Raw Data'!O34,"")</f>
        <v>0</v>
      </c>
      <c r="K38" s="144" t="e">
        <f>IF(AND('1 - 4 Hr Raw Data'!S34="",'2 - 24 Hr Raw Data'!S34=""),(F38/(E38))*100,"")</f>
        <v>#DIV/0!</v>
      </c>
      <c r="L38" s="104" t="e">
        <f ca="1">IF(AND('1 - 4 Hr Raw Data'!S34="",'2 - 24 Hr Raw Data'!S34=""),K38/$K$11,"")</f>
        <v>#DIV/0!</v>
      </c>
      <c r="M38" s="142" t="e">
        <f>IF(AND('1 - 4 Hr Raw Data'!S34="",'2 - 24 Hr Raw Data'!S34=""),(G38/(E38))*100,"")</f>
        <v>#DIV/0!</v>
      </c>
      <c r="N38" s="104" t="e">
        <f ca="1">IF(AND('1 - 4 Hr Raw Data'!S34="",'2 - 24 Hr Raw Data'!S34=""),M38/$M$11,"")</f>
        <v>#DIV/0!</v>
      </c>
      <c r="O38" s="207" t="e">
        <f>IF(AND('1 - 4 Hr Raw Data'!S34="",'2 - 24 Hr Raw Data'!S34=""),(H38/(E38))*100,"")</f>
        <v>#DIV/0!</v>
      </c>
      <c r="P38" s="207" t="e">
        <f ca="1">IF(AND('1 - 4 Hr Raw Data'!S34="",'2 - 24 Hr Raw Data'!S34=""),O38/$O$11,"")</f>
        <v>#DIV/0!</v>
      </c>
      <c r="Q38" s="144" t="e">
        <f ca="1">IF(AND('1 - 4 Hr Raw Data'!S34="",'2 - 24 Hr Raw Data'!S34=""),I38/$I$11,"")</f>
        <v>#REF!</v>
      </c>
      <c r="R38" s="104" t="e">
        <f ca="1">IF(AND('1 - 4 Hr Raw Data'!S34="",'2 - 24 Hr Raw Data'!S34=""),J38/$J$11,"")</f>
        <v>#REF!</v>
      </c>
      <c r="S38" s="105" t="e">
        <f>IF(AND('1 - 4 Hr Raw Data'!S34="",'2 - 24 Hr Raw Data'!S34=""),(E38/D38)*($S$4/1.042)*2,"")</f>
        <v>#DIV/0!</v>
      </c>
      <c r="T38" s="104" t="e">
        <f>IF(AND('1 - 4 Hr Raw Data'!S34="",'2 - 24 Hr Raw Data'!S34=""),LOG(S38/S$6,2),"")</f>
        <v>#DIV/0!</v>
      </c>
      <c r="U38" s="106" t="e">
        <f ca="1">IF(AND('1 - 4 Hr Raw Data'!S34="",'2 - 24 Hr Raw Data'!S34=""),(S38/S$11)*100,"")</f>
        <v>#DIV/0!</v>
      </c>
      <c r="V38" s="106" t="e">
        <f ca="1">IF(AND('1 - 4 Hr Raw Data'!S34="",'2 - 24 Hr Raw Data'!S34=""),(S38-S$6)/(S$11-S$6)*100,"")</f>
        <v>#DIV/0!</v>
      </c>
      <c r="W38" s="118" t="e">
        <f ca="1">IF(AND('1 - 4 Hr Raw Data'!S34="",'2 - 24 Hr Raw Data'!S34=""),(T38/T$11)*100,"")</f>
        <v>#DIV/0!</v>
      </c>
      <c r="X38" s="195" t="e">
        <f ca="1">IF(U38&lt;20,"% RNC less than 20 %",IF(AND('1 - 4 Hr Raw Data'!S34&lt;&gt;"",'2 - 24 Hr Raw Data'!S34=""),"4 Hour: "&amp;'1 - 4 Hr Raw Data'!S34,IF(AND('1 - 4 Hr Raw Data'!S34="",'2 - 24 Hr Raw Data'!S34&lt;&gt;""),"24 Hour: "&amp;'2 - 24 Hr Raw Data'!S34,IF(AND('1 - 4 Hr Raw Data'!S34="",'2 - 24 Hr Raw Data'!S34=""),"","4 Hour: "&amp;'1 - 4 Hr Raw Data'!S34&amp;"; 24 Hour: "&amp;'2 - 24 Hr Raw Data'!S34))))</f>
        <v>#DIV/0!</v>
      </c>
      <c r="Y38" s="13" t="b">
        <f t="shared" ca="1" si="0"/>
        <v>0</v>
      </c>
    </row>
    <row r="39" spans="1:25" ht="14" x14ac:dyDescent="0.15">
      <c r="A39" s="228" t="str">
        <f>IF('2 - 24 Hr Raw Data'!Q35="","",'2 - 24 Hr Raw Data'!Q35)</f>
        <v/>
      </c>
      <c r="B39" s="154" t="str">
        <f>IF(A39="","",'3 - 4 Hr Calc Data'!B39)</f>
        <v/>
      </c>
      <c r="C39" s="191" t="str">
        <f>IF(A39="","",'2 - 24 Hr Raw Data'!R35)</f>
        <v/>
      </c>
      <c r="D39" s="116">
        <f>IF(AND('1 - 4 Hr Raw Data'!S35="",'2 - 24 Hr Raw Data'!S35=""),'2 - 24 Hr Raw Data'!B35,"")</f>
        <v>0</v>
      </c>
      <c r="E39" s="105">
        <f>IF(AND('1 - 4 Hr Raw Data'!S35="",'2 - 24 Hr Raw Data'!S35=""),'2 - 24 Hr Raw Data'!J35,"")</f>
        <v>0</v>
      </c>
      <c r="F39" s="103">
        <f>IF(AND('1 - 4 Hr Raw Data'!S35="",'2 - 24 Hr Raw Data'!S35=""),'2 - 24 Hr Raw Data'!K35,"")</f>
        <v>0</v>
      </c>
      <c r="G39" s="103">
        <f>IF(AND('1 - 4 Hr Raw Data'!S35="",'2 - 24 Hr Raw Data'!S35=""),'2 - 24 Hr Raw Data'!L35,"")</f>
        <v>0</v>
      </c>
      <c r="H39" s="206">
        <f>IF(AND('1 - 4 Hr Raw Data'!S35="",'2 - 24 Hr Raw Data'!S35=""),'2 - 24 Hr Raw Data'!M35,"")</f>
        <v>0</v>
      </c>
      <c r="I39" s="106">
        <f>IF(AND('1 - 4 Hr Raw Data'!S35="",'2 - 24 Hr Raw Data'!S35=""),'2 - 24 Hr Raw Data'!N35,"")</f>
        <v>0</v>
      </c>
      <c r="J39" s="307">
        <f>IF(AND('1 - 4 Hr Raw Data'!S35="",'2 - 24 Hr Raw Data'!S35=""),'2 - 24 Hr Raw Data'!O35,"")</f>
        <v>0</v>
      </c>
      <c r="K39" s="144" t="e">
        <f>IF(AND('1 - 4 Hr Raw Data'!S35="",'2 - 24 Hr Raw Data'!S35=""),(F39/(E39))*100,"")</f>
        <v>#DIV/0!</v>
      </c>
      <c r="L39" s="104" t="e">
        <f ca="1">IF(AND('1 - 4 Hr Raw Data'!S35="",'2 - 24 Hr Raw Data'!S35=""),K39/$K$11,"")</f>
        <v>#DIV/0!</v>
      </c>
      <c r="M39" s="142" t="e">
        <f>IF(AND('1 - 4 Hr Raw Data'!S35="",'2 - 24 Hr Raw Data'!S35=""),(G39/(E39))*100,"")</f>
        <v>#DIV/0!</v>
      </c>
      <c r="N39" s="104" t="e">
        <f ca="1">IF(AND('1 - 4 Hr Raw Data'!S35="",'2 - 24 Hr Raw Data'!S35=""),M39/$M$11,"")</f>
        <v>#DIV/0!</v>
      </c>
      <c r="O39" s="207" t="e">
        <f>IF(AND('1 - 4 Hr Raw Data'!S35="",'2 - 24 Hr Raw Data'!S35=""),(H39/(E39))*100,"")</f>
        <v>#DIV/0!</v>
      </c>
      <c r="P39" s="207" t="e">
        <f ca="1">IF(AND('1 - 4 Hr Raw Data'!S35="",'2 - 24 Hr Raw Data'!S35=""),O39/$O$11,"")</f>
        <v>#DIV/0!</v>
      </c>
      <c r="Q39" s="144" t="e">
        <f ca="1">IF(AND('1 - 4 Hr Raw Data'!S35="",'2 - 24 Hr Raw Data'!S35=""),I39/$I$11,"")</f>
        <v>#REF!</v>
      </c>
      <c r="R39" s="104" t="e">
        <f ca="1">IF(AND('1 - 4 Hr Raw Data'!S35="",'2 - 24 Hr Raw Data'!S35=""),J39/$J$11,"")</f>
        <v>#REF!</v>
      </c>
      <c r="S39" s="105" t="e">
        <f>IF(AND('1 - 4 Hr Raw Data'!S35="",'2 - 24 Hr Raw Data'!S35=""),(E39/D39)*($S$4/1.042)*2,"")</f>
        <v>#DIV/0!</v>
      </c>
      <c r="T39" s="104" t="e">
        <f>IF(AND('1 - 4 Hr Raw Data'!S35="",'2 - 24 Hr Raw Data'!S35=""),LOG(S39/S$6,2),"")</f>
        <v>#DIV/0!</v>
      </c>
      <c r="U39" s="106" t="e">
        <f ca="1">IF(AND('1 - 4 Hr Raw Data'!S35="",'2 - 24 Hr Raw Data'!S35=""),(S39/S$11)*100,"")</f>
        <v>#DIV/0!</v>
      </c>
      <c r="V39" s="106" t="e">
        <f ca="1">IF(AND('1 - 4 Hr Raw Data'!S35="",'2 - 24 Hr Raw Data'!S35=""),(S39-S$6)/(S$11-S$6)*100,"")</f>
        <v>#DIV/0!</v>
      </c>
      <c r="W39" s="118" t="e">
        <f ca="1">IF(AND('1 - 4 Hr Raw Data'!S35="",'2 - 24 Hr Raw Data'!S35=""),(T39/T$11)*100,"")</f>
        <v>#DIV/0!</v>
      </c>
      <c r="X39" s="195" t="e">
        <f ca="1">IF(U39&lt;20,"% RNC less than 20 %",IF(AND('1 - 4 Hr Raw Data'!S35&lt;&gt;"",'2 - 24 Hr Raw Data'!S35=""),"4 Hour: "&amp;'1 - 4 Hr Raw Data'!S35,IF(AND('1 - 4 Hr Raw Data'!S35="",'2 - 24 Hr Raw Data'!S35&lt;&gt;""),"24 Hour: "&amp;'2 - 24 Hr Raw Data'!S35,IF(AND('1 - 4 Hr Raw Data'!S35="",'2 - 24 Hr Raw Data'!S35=""),"","4 Hour: "&amp;'1 - 4 Hr Raw Data'!S35&amp;"; 24 Hour: "&amp;'2 - 24 Hr Raw Data'!S35))))</f>
        <v>#DIV/0!</v>
      </c>
      <c r="Y39" s="13" t="b">
        <f t="shared" ca="1" si="0"/>
        <v>0</v>
      </c>
    </row>
    <row r="40" spans="1:25" ht="14" x14ac:dyDescent="0.15">
      <c r="A40" s="228" t="str">
        <f>IF('2 - 24 Hr Raw Data'!Q36="","",'2 - 24 Hr Raw Data'!Q36)</f>
        <v/>
      </c>
      <c r="B40" s="154" t="str">
        <f>IF(A40="","",'3 - 4 Hr Calc Data'!B40)</f>
        <v/>
      </c>
      <c r="C40" s="191" t="str">
        <f>IF(A40="","",'2 - 24 Hr Raw Data'!R36)</f>
        <v/>
      </c>
      <c r="D40" s="116">
        <f>IF(AND('1 - 4 Hr Raw Data'!S36="",'2 - 24 Hr Raw Data'!S36=""),'2 - 24 Hr Raw Data'!B36,"")</f>
        <v>0</v>
      </c>
      <c r="E40" s="105">
        <f>IF(AND('1 - 4 Hr Raw Data'!S36="",'2 - 24 Hr Raw Data'!S36=""),'2 - 24 Hr Raw Data'!J36,"")</f>
        <v>0</v>
      </c>
      <c r="F40" s="103">
        <f>IF(AND('1 - 4 Hr Raw Data'!S36="",'2 - 24 Hr Raw Data'!S36=""),'2 - 24 Hr Raw Data'!K36,"")</f>
        <v>0</v>
      </c>
      <c r="G40" s="103">
        <f>IF(AND('1 - 4 Hr Raw Data'!S36="",'2 - 24 Hr Raw Data'!S36=""),'2 - 24 Hr Raw Data'!L36,"")</f>
        <v>0</v>
      </c>
      <c r="H40" s="206">
        <f>IF(AND('1 - 4 Hr Raw Data'!S36="",'2 - 24 Hr Raw Data'!S36=""),'2 - 24 Hr Raw Data'!M36,"")</f>
        <v>0</v>
      </c>
      <c r="I40" s="106">
        <f>IF(AND('1 - 4 Hr Raw Data'!S36="",'2 - 24 Hr Raw Data'!S36=""),'2 - 24 Hr Raw Data'!N36,"")</f>
        <v>0</v>
      </c>
      <c r="J40" s="307">
        <f>IF(AND('1 - 4 Hr Raw Data'!S36="",'2 - 24 Hr Raw Data'!S36=""),'2 - 24 Hr Raw Data'!O36,"")</f>
        <v>0</v>
      </c>
      <c r="K40" s="144" t="e">
        <f>IF(AND('1 - 4 Hr Raw Data'!S36="",'2 - 24 Hr Raw Data'!S36=""),(F40/(E40))*100,"")</f>
        <v>#DIV/0!</v>
      </c>
      <c r="L40" s="104" t="e">
        <f ca="1">IF(AND('1 - 4 Hr Raw Data'!S36="",'2 - 24 Hr Raw Data'!S36=""),K40/$K$11,"")</f>
        <v>#DIV/0!</v>
      </c>
      <c r="M40" s="142" t="e">
        <f>IF(AND('1 - 4 Hr Raw Data'!S36="",'2 - 24 Hr Raw Data'!S36=""),(G40/(E40))*100,"")</f>
        <v>#DIV/0!</v>
      </c>
      <c r="N40" s="104" t="e">
        <f ca="1">IF(AND('1 - 4 Hr Raw Data'!S36="",'2 - 24 Hr Raw Data'!S36=""),M40/$M$11,"")</f>
        <v>#DIV/0!</v>
      </c>
      <c r="O40" s="207" t="e">
        <f>IF(AND('1 - 4 Hr Raw Data'!S36="",'2 - 24 Hr Raw Data'!S36=""),(H40/(E40))*100,"")</f>
        <v>#DIV/0!</v>
      </c>
      <c r="P40" s="207" t="e">
        <f ca="1">IF(AND('1 - 4 Hr Raw Data'!S36="",'2 - 24 Hr Raw Data'!S36=""),O40/$O$11,"")</f>
        <v>#DIV/0!</v>
      </c>
      <c r="Q40" s="144" t="e">
        <f ca="1">IF(AND('1 - 4 Hr Raw Data'!S36="",'2 - 24 Hr Raw Data'!S36=""),I40/$I$11,"")</f>
        <v>#REF!</v>
      </c>
      <c r="R40" s="104" t="e">
        <f ca="1">IF(AND('1 - 4 Hr Raw Data'!S36="",'2 - 24 Hr Raw Data'!S36=""),J40/$J$11,"")</f>
        <v>#REF!</v>
      </c>
      <c r="S40" s="105" t="e">
        <f>IF(AND('1 - 4 Hr Raw Data'!S36="",'2 - 24 Hr Raw Data'!S36=""),(E40/D40)*($S$4/1.042)*2,"")</f>
        <v>#DIV/0!</v>
      </c>
      <c r="T40" s="104" t="e">
        <f>IF(AND('1 - 4 Hr Raw Data'!S36="",'2 - 24 Hr Raw Data'!S36=""),LOG(S40/S$6,2),"")</f>
        <v>#DIV/0!</v>
      </c>
      <c r="U40" s="106" t="e">
        <f ca="1">IF(AND('1 - 4 Hr Raw Data'!S36="",'2 - 24 Hr Raw Data'!S36=""),(S40/S$11)*100,"")</f>
        <v>#DIV/0!</v>
      </c>
      <c r="V40" s="106" t="e">
        <f ca="1">IF(AND('1 - 4 Hr Raw Data'!S36="",'2 - 24 Hr Raw Data'!S36=""),(S40-S$6)/(S$11-S$6)*100,"")</f>
        <v>#DIV/0!</v>
      </c>
      <c r="W40" s="118" t="e">
        <f ca="1">IF(AND('1 - 4 Hr Raw Data'!S36="",'2 - 24 Hr Raw Data'!S36=""),(T40/T$11)*100,"")</f>
        <v>#DIV/0!</v>
      </c>
      <c r="X40" s="195" t="e">
        <f ca="1">IF(U40&lt;20,"% RNC less than 20 %",IF(AND('1 - 4 Hr Raw Data'!S36&lt;&gt;"",'2 - 24 Hr Raw Data'!S36=""),"4 Hour: "&amp;'1 - 4 Hr Raw Data'!S36,IF(AND('1 - 4 Hr Raw Data'!S36="",'2 - 24 Hr Raw Data'!S36&lt;&gt;""),"24 Hour: "&amp;'2 - 24 Hr Raw Data'!S36,IF(AND('1 - 4 Hr Raw Data'!S36="",'2 - 24 Hr Raw Data'!S36=""),"","4 Hour: "&amp;'1 - 4 Hr Raw Data'!S36&amp;"; 24 Hour: "&amp;'2 - 24 Hr Raw Data'!S36))))</f>
        <v>#DIV/0!</v>
      </c>
      <c r="Y40" s="13" t="b">
        <f t="shared" ca="1" si="0"/>
        <v>0</v>
      </c>
    </row>
    <row r="41" spans="1:25" ht="14" x14ac:dyDescent="0.15">
      <c r="A41" s="228" t="str">
        <f>IF('2 - 24 Hr Raw Data'!Q37="","",'2 - 24 Hr Raw Data'!Q37)</f>
        <v/>
      </c>
      <c r="B41" s="154" t="str">
        <f>IF(A41="","",'3 - 4 Hr Calc Data'!B41)</f>
        <v/>
      </c>
      <c r="C41" s="191" t="str">
        <f>IF(A41="","",'2 - 24 Hr Raw Data'!R37)</f>
        <v/>
      </c>
      <c r="D41" s="116">
        <f>IF(AND('1 - 4 Hr Raw Data'!S37="",'2 - 24 Hr Raw Data'!S37=""),'2 - 24 Hr Raw Data'!B37,"")</f>
        <v>0</v>
      </c>
      <c r="E41" s="105">
        <f>IF(AND('1 - 4 Hr Raw Data'!S37="",'2 - 24 Hr Raw Data'!S37=""),'2 - 24 Hr Raw Data'!J37,"")</f>
        <v>0</v>
      </c>
      <c r="F41" s="103">
        <f>IF(AND('1 - 4 Hr Raw Data'!S37="",'2 - 24 Hr Raw Data'!S37=""),'2 - 24 Hr Raw Data'!K37,"")</f>
        <v>0</v>
      </c>
      <c r="G41" s="103">
        <f>IF(AND('1 - 4 Hr Raw Data'!S37="",'2 - 24 Hr Raw Data'!S37=""),'2 - 24 Hr Raw Data'!L37,"")</f>
        <v>0</v>
      </c>
      <c r="H41" s="206">
        <f>IF(AND('1 - 4 Hr Raw Data'!S37="",'2 - 24 Hr Raw Data'!S37=""),'2 - 24 Hr Raw Data'!M37,"")</f>
        <v>0</v>
      </c>
      <c r="I41" s="106">
        <f>IF(AND('1 - 4 Hr Raw Data'!S37="",'2 - 24 Hr Raw Data'!S37=""),'2 - 24 Hr Raw Data'!N37,"")</f>
        <v>0</v>
      </c>
      <c r="J41" s="307">
        <f>IF(AND('1 - 4 Hr Raw Data'!S37="",'2 - 24 Hr Raw Data'!S37=""),'2 - 24 Hr Raw Data'!O37,"")</f>
        <v>0</v>
      </c>
      <c r="K41" s="144" t="e">
        <f>IF(AND('1 - 4 Hr Raw Data'!S37="",'2 - 24 Hr Raw Data'!S37=""),(F41/(E41))*100,"")</f>
        <v>#DIV/0!</v>
      </c>
      <c r="L41" s="104" t="e">
        <f ca="1">IF(AND('1 - 4 Hr Raw Data'!S37="",'2 - 24 Hr Raw Data'!S37=""),K41/$K$11,"")</f>
        <v>#DIV/0!</v>
      </c>
      <c r="M41" s="142" t="e">
        <f>IF(AND('1 - 4 Hr Raw Data'!S37="",'2 - 24 Hr Raw Data'!S37=""),(G41/(E41))*100,"")</f>
        <v>#DIV/0!</v>
      </c>
      <c r="N41" s="104" t="e">
        <f ca="1">IF(AND('1 - 4 Hr Raw Data'!S37="",'2 - 24 Hr Raw Data'!S37=""),M41/$M$11,"")</f>
        <v>#DIV/0!</v>
      </c>
      <c r="O41" s="207" t="e">
        <f>IF(AND('1 - 4 Hr Raw Data'!S37="",'2 - 24 Hr Raw Data'!S37=""),(H41/(E41))*100,"")</f>
        <v>#DIV/0!</v>
      </c>
      <c r="P41" s="207" t="e">
        <f ca="1">IF(AND('1 - 4 Hr Raw Data'!S37="",'2 - 24 Hr Raw Data'!S37=""),O41/$O$11,"")</f>
        <v>#DIV/0!</v>
      </c>
      <c r="Q41" s="144" t="e">
        <f ca="1">IF(AND('1 - 4 Hr Raw Data'!S37="",'2 - 24 Hr Raw Data'!S37=""),I41/$I$11,"")</f>
        <v>#REF!</v>
      </c>
      <c r="R41" s="104" t="e">
        <f ca="1">IF(AND('1 - 4 Hr Raw Data'!S37="",'2 - 24 Hr Raw Data'!S37=""),J41/$J$11,"")</f>
        <v>#REF!</v>
      </c>
      <c r="S41" s="105" t="e">
        <f>IF(AND('1 - 4 Hr Raw Data'!S37="",'2 - 24 Hr Raw Data'!S37=""),(E41/D41)*($S$4/1.042)*2,"")</f>
        <v>#DIV/0!</v>
      </c>
      <c r="T41" s="104" t="e">
        <f>IF(AND('1 - 4 Hr Raw Data'!S37="",'2 - 24 Hr Raw Data'!S37=""),LOG(S41/S$6,2),"")</f>
        <v>#DIV/0!</v>
      </c>
      <c r="U41" s="106" t="e">
        <f ca="1">IF(AND('1 - 4 Hr Raw Data'!S37="",'2 - 24 Hr Raw Data'!S37=""),(S41/S$11)*100,"")</f>
        <v>#DIV/0!</v>
      </c>
      <c r="V41" s="106" t="e">
        <f ca="1">IF(AND('1 - 4 Hr Raw Data'!S37="",'2 - 24 Hr Raw Data'!S37=""),(S41-S$6)/(S$11-S$6)*100,"")</f>
        <v>#DIV/0!</v>
      </c>
      <c r="W41" s="118" t="e">
        <f ca="1">IF(AND('1 - 4 Hr Raw Data'!S37="",'2 - 24 Hr Raw Data'!S37=""),(T41/T$11)*100,"")</f>
        <v>#DIV/0!</v>
      </c>
      <c r="X41" s="195" t="e">
        <f ca="1">IF(U41&lt;20,"% RNC less than 20 %",IF(AND('1 - 4 Hr Raw Data'!S37&lt;&gt;"",'2 - 24 Hr Raw Data'!S37=""),"4 Hour: "&amp;'1 - 4 Hr Raw Data'!S37,IF(AND('1 - 4 Hr Raw Data'!S37="",'2 - 24 Hr Raw Data'!S37&lt;&gt;""),"24 Hour: "&amp;'2 - 24 Hr Raw Data'!S37,IF(AND('1 - 4 Hr Raw Data'!S37="",'2 - 24 Hr Raw Data'!S37=""),"","4 Hour: "&amp;'1 - 4 Hr Raw Data'!S37&amp;"; 24 Hour: "&amp;'2 - 24 Hr Raw Data'!S37))))</f>
        <v>#DIV/0!</v>
      </c>
      <c r="Y41" s="13" t="b">
        <f t="shared" ca="1" si="0"/>
        <v>0</v>
      </c>
    </row>
    <row r="42" spans="1:25" ht="14" x14ac:dyDescent="0.15">
      <c r="A42" s="228" t="str">
        <f>IF('2 - 24 Hr Raw Data'!Q38="","",'2 - 24 Hr Raw Data'!Q38)</f>
        <v/>
      </c>
      <c r="B42" s="154" t="str">
        <f>IF(A42="","",'3 - 4 Hr Calc Data'!B42)</f>
        <v/>
      </c>
      <c r="C42" s="191" t="str">
        <f>IF(A42="","",'2 - 24 Hr Raw Data'!R38)</f>
        <v/>
      </c>
      <c r="D42" s="116">
        <f>IF(AND('1 - 4 Hr Raw Data'!S38="",'2 - 24 Hr Raw Data'!S38=""),'2 - 24 Hr Raw Data'!B38,"")</f>
        <v>0</v>
      </c>
      <c r="E42" s="105">
        <f>IF(AND('1 - 4 Hr Raw Data'!S38="",'2 - 24 Hr Raw Data'!S38=""),'2 - 24 Hr Raw Data'!J38,"")</f>
        <v>0</v>
      </c>
      <c r="F42" s="103">
        <f>IF(AND('1 - 4 Hr Raw Data'!S38="",'2 - 24 Hr Raw Data'!S38=""),'2 - 24 Hr Raw Data'!K38,"")</f>
        <v>0</v>
      </c>
      <c r="G42" s="103">
        <f>IF(AND('1 - 4 Hr Raw Data'!S38="",'2 - 24 Hr Raw Data'!S38=""),'2 - 24 Hr Raw Data'!L38,"")</f>
        <v>0</v>
      </c>
      <c r="H42" s="206">
        <f>IF(AND('1 - 4 Hr Raw Data'!S38="",'2 - 24 Hr Raw Data'!S38=""),'2 - 24 Hr Raw Data'!M38,"")</f>
        <v>0</v>
      </c>
      <c r="I42" s="106">
        <f>IF(AND('1 - 4 Hr Raw Data'!S38="",'2 - 24 Hr Raw Data'!S38=""),'2 - 24 Hr Raw Data'!N38,"")</f>
        <v>0</v>
      </c>
      <c r="J42" s="307">
        <f>IF(AND('1 - 4 Hr Raw Data'!S38="",'2 - 24 Hr Raw Data'!S38=""),'2 - 24 Hr Raw Data'!O38,"")</f>
        <v>0</v>
      </c>
      <c r="K42" s="144" t="e">
        <f>IF(AND('1 - 4 Hr Raw Data'!S38="",'2 - 24 Hr Raw Data'!S38=""),(F42/(E42))*100,"")</f>
        <v>#DIV/0!</v>
      </c>
      <c r="L42" s="104" t="e">
        <f ca="1">IF(AND('1 - 4 Hr Raw Data'!S38="",'2 - 24 Hr Raw Data'!S38=""),K42/$K$11,"")</f>
        <v>#DIV/0!</v>
      </c>
      <c r="M42" s="142" t="e">
        <f>IF(AND('1 - 4 Hr Raw Data'!S38="",'2 - 24 Hr Raw Data'!S38=""),(G42/(E42))*100,"")</f>
        <v>#DIV/0!</v>
      </c>
      <c r="N42" s="104" t="e">
        <f ca="1">IF(AND('1 - 4 Hr Raw Data'!S38="",'2 - 24 Hr Raw Data'!S38=""),M42/$M$11,"")</f>
        <v>#DIV/0!</v>
      </c>
      <c r="O42" s="207" t="e">
        <f>IF(AND('1 - 4 Hr Raw Data'!S38="",'2 - 24 Hr Raw Data'!S38=""),(H42/(E42))*100,"")</f>
        <v>#DIV/0!</v>
      </c>
      <c r="P42" s="207" t="e">
        <f ca="1">IF(AND('1 - 4 Hr Raw Data'!S38="",'2 - 24 Hr Raw Data'!S38=""),O42/$O$11,"")</f>
        <v>#DIV/0!</v>
      </c>
      <c r="Q42" s="144" t="e">
        <f ca="1">IF(AND('1 - 4 Hr Raw Data'!S38="",'2 - 24 Hr Raw Data'!S38=""),I42/$I$11,"")</f>
        <v>#REF!</v>
      </c>
      <c r="R42" s="104" t="e">
        <f ca="1">IF(AND('1 - 4 Hr Raw Data'!S38="",'2 - 24 Hr Raw Data'!S38=""),J42/$J$11,"")</f>
        <v>#REF!</v>
      </c>
      <c r="S42" s="105" t="e">
        <f>IF(AND('1 - 4 Hr Raw Data'!S38="",'2 - 24 Hr Raw Data'!S38=""),(E42/D42)*($S$4/1.042)*2,"")</f>
        <v>#DIV/0!</v>
      </c>
      <c r="T42" s="104" t="e">
        <f>IF(AND('1 - 4 Hr Raw Data'!S38="",'2 - 24 Hr Raw Data'!S38=""),LOG(S42/S$6,2),"")</f>
        <v>#DIV/0!</v>
      </c>
      <c r="U42" s="106" t="e">
        <f ca="1">IF(AND('1 - 4 Hr Raw Data'!S38="",'2 - 24 Hr Raw Data'!S38=""),(S42/S$11)*100,"")</f>
        <v>#DIV/0!</v>
      </c>
      <c r="V42" s="106" t="e">
        <f ca="1">IF(AND('1 - 4 Hr Raw Data'!S38="",'2 - 24 Hr Raw Data'!S38=""),(S42-S$6)/(S$11-S$6)*100,"")</f>
        <v>#DIV/0!</v>
      </c>
      <c r="W42" s="118" t="e">
        <f ca="1">IF(AND('1 - 4 Hr Raw Data'!S38="",'2 - 24 Hr Raw Data'!S38=""),(T42/T$11)*100,"")</f>
        <v>#DIV/0!</v>
      </c>
      <c r="X42" s="195" t="e">
        <f ca="1">IF(U42&lt;20,"% RNC less than 20 %",IF(AND('1 - 4 Hr Raw Data'!S38&lt;&gt;"",'2 - 24 Hr Raw Data'!S38=""),"4 Hour: "&amp;'1 - 4 Hr Raw Data'!S38,IF(AND('1 - 4 Hr Raw Data'!S38="",'2 - 24 Hr Raw Data'!S38&lt;&gt;""),"24 Hour: "&amp;'2 - 24 Hr Raw Data'!S38,IF(AND('1 - 4 Hr Raw Data'!S38="",'2 - 24 Hr Raw Data'!S38=""),"","4 Hour: "&amp;'1 - 4 Hr Raw Data'!S38&amp;"; 24 Hour: "&amp;'2 - 24 Hr Raw Data'!S38))))</f>
        <v>#DIV/0!</v>
      </c>
      <c r="Y42" s="13" t="b">
        <f t="shared" ca="1" si="0"/>
        <v>0</v>
      </c>
    </row>
    <row r="43" spans="1:25" ht="14" x14ac:dyDescent="0.15">
      <c r="A43" s="228" t="str">
        <f>IF('2 - 24 Hr Raw Data'!Q39="","",'2 - 24 Hr Raw Data'!Q39)</f>
        <v/>
      </c>
      <c r="B43" s="154" t="str">
        <f>IF(A43="","",'3 - 4 Hr Calc Data'!B43)</f>
        <v/>
      </c>
      <c r="C43" s="191" t="str">
        <f>IF(A43="","",'2 - 24 Hr Raw Data'!R39)</f>
        <v/>
      </c>
      <c r="D43" s="116">
        <f>IF(AND('1 - 4 Hr Raw Data'!S39="",'2 - 24 Hr Raw Data'!S39=""),'2 - 24 Hr Raw Data'!B39,"")</f>
        <v>0</v>
      </c>
      <c r="E43" s="105">
        <f>IF(AND('1 - 4 Hr Raw Data'!S39="",'2 - 24 Hr Raw Data'!S39=""),'2 - 24 Hr Raw Data'!J39,"")</f>
        <v>0</v>
      </c>
      <c r="F43" s="103">
        <f>IF(AND('1 - 4 Hr Raw Data'!S39="",'2 - 24 Hr Raw Data'!S39=""),'2 - 24 Hr Raw Data'!K39,"")</f>
        <v>0</v>
      </c>
      <c r="G43" s="103">
        <f>IF(AND('1 - 4 Hr Raw Data'!S39="",'2 - 24 Hr Raw Data'!S39=""),'2 - 24 Hr Raw Data'!L39,"")</f>
        <v>0</v>
      </c>
      <c r="H43" s="206">
        <f>IF(AND('1 - 4 Hr Raw Data'!S39="",'2 - 24 Hr Raw Data'!S39=""),'2 - 24 Hr Raw Data'!M39,"")</f>
        <v>0</v>
      </c>
      <c r="I43" s="106">
        <f>IF(AND('1 - 4 Hr Raw Data'!S39="",'2 - 24 Hr Raw Data'!S39=""),'2 - 24 Hr Raw Data'!N39,"")</f>
        <v>0</v>
      </c>
      <c r="J43" s="307">
        <f>IF(AND('1 - 4 Hr Raw Data'!S39="",'2 - 24 Hr Raw Data'!S39=""),'2 - 24 Hr Raw Data'!O39,"")</f>
        <v>0</v>
      </c>
      <c r="K43" s="144" t="e">
        <f>IF(AND('1 - 4 Hr Raw Data'!S39="",'2 - 24 Hr Raw Data'!S39=""),(F43/(E43))*100,"")</f>
        <v>#DIV/0!</v>
      </c>
      <c r="L43" s="104" t="e">
        <f ca="1">IF(AND('1 - 4 Hr Raw Data'!S39="",'2 - 24 Hr Raw Data'!S39=""),K43/$K$11,"")</f>
        <v>#DIV/0!</v>
      </c>
      <c r="M43" s="142" t="e">
        <f>IF(AND('1 - 4 Hr Raw Data'!S39="",'2 - 24 Hr Raw Data'!S39=""),(G43/(E43))*100,"")</f>
        <v>#DIV/0!</v>
      </c>
      <c r="N43" s="104" t="e">
        <f ca="1">IF(AND('1 - 4 Hr Raw Data'!S39="",'2 - 24 Hr Raw Data'!S39=""),M43/$M$11,"")</f>
        <v>#DIV/0!</v>
      </c>
      <c r="O43" s="207" t="e">
        <f>IF(AND('1 - 4 Hr Raw Data'!S39="",'2 - 24 Hr Raw Data'!S39=""),(H43/(E43))*100,"")</f>
        <v>#DIV/0!</v>
      </c>
      <c r="P43" s="207" t="e">
        <f ca="1">IF(AND('1 - 4 Hr Raw Data'!S39="",'2 - 24 Hr Raw Data'!S39=""),O43/$O$11,"")</f>
        <v>#DIV/0!</v>
      </c>
      <c r="Q43" s="144" t="e">
        <f ca="1">IF(AND('1 - 4 Hr Raw Data'!S39="",'2 - 24 Hr Raw Data'!S39=""),I43/$I$11,"")</f>
        <v>#REF!</v>
      </c>
      <c r="R43" s="104" t="e">
        <f ca="1">IF(AND('1 - 4 Hr Raw Data'!S39="",'2 - 24 Hr Raw Data'!S39=""),J43/$J$11,"")</f>
        <v>#REF!</v>
      </c>
      <c r="S43" s="105" t="e">
        <f>IF(AND('1 - 4 Hr Raw Data'!S39="",'2 - 24 Hr Raw Data'!S39=""),(E43/D43)*($S$4/1.042)*2,"")</f>
        <v>#DIV/0!</v>
      </c>
      <c r="T43" s="104" t="e">
        <f>IF(AND('1 - 4 Hr Raw Data'!S39="",'2 - 24 Hr Raw Data'!S39=""),LOG(S43/S$6,2),"")</f>
        <v>#DIV/0!</v>
      </c>
      <c r="U43" s="106" t="e">
        <f ca="1">IF(AND('1 - 4 Hr Raw Data'!S39="",'2 - 24 Hr Raw Data'!S39=""),(S43/S$11)*100,"")</f>
        <v>#DIV/0!</v>
      </c>
      <c r="V43" s="106" t="e">
        <f ca="1">IF(AND('1 - 4 Hr Raw Data'!S39="",'2 - 24 Hr Raw Data'!S39=""),(S43-S$6)/(S$11-S$6)*100,"")</f>
        <v>#DIV/0!</v>
      </c>
      <c r="W43" s="118" t="e">
        <f ca="1">IF(AND('1 - 4 Hr Raw Data'!S39="",'2 - 24 Hr Raw Data'!S39=""),(T43/T$11)*100,"")</f>
        <v>#DIV/0!</v>
      </c>
      <c r="X43" s="195" t="e">
        <f ca="1">IF(U43&lt;20,"% RNC less than 20 %",IF(AND('1 - 4 Hr Raw Data'!S39&lt;&gt;"",'2 - 24 Hr Raw Data'!S39=""),"4 Hour: "&amp;'1 - 4 Hr Raw Data'!S39,IF(AND('1 - 4 Hr Raw Data'!S39="",'2 - 24 Hr Raw Data'!S39&lt;&gt;""),"24 Hour: "&amp;'2 - 24 Hr Raw Data'!S39,IF(AND('1 - 4 Hr Raw Data'!S39="",'2 - 24 Hr Raw Data'!S39=""),"","4 Hour: "&amp;'1 - 4 Hr Raw Data'!S39&amp;"; 24 Hour: "&amp;'2 - 24 Hr Raw Data'!S39))))</f>
        <v>#DIV/0!</v>
      </c>
      <c r="Y43" s="13" t="b">
        <f t="shared" ca="1" si="0"/>
        <v>0</v>
      </c>
    </row>
    <row r="44" spans="1:25" ht="14" x14ac:dyDescent="0.15">
      <c r="A44" s="228" t="str">
        <f>IF('2 - 24 Hr Raw Data'!Q40="","",'2 - 24 Hr Raw Data'!Q40)</f>
        <v/>
      </c>
      <c r="B44" s="154" t="str">
        <f>IF(A44="","",'3 - 4 Hr Calc Data'!B44)</f>
        <v/>
      </c>
      <c r="C44" s="191" t="str">
        <f>IF(A44="","",'2 - 24 Hr Raw Data'!R40)</f>
        <v/>
      </c>
      <c r="D44" s="116">
        <f>IF(AND('1 - 4 Hr Raw Data'!S40="",'2 - 24 Hr Raw Data'!S40=""),'2 - 24 Hr Raw Data'!B40,"")</f>
        <v>0</v>
      </c>
      <c r="E44" s="105">
        <f>IF(AND('1 - 4 Hr Raw Data'!S40="",'2 - 24 Hr Raw Data'!S40=""),'2 - 24 Hr Raw Data'!J40,"")</f>
        <v>0</v>
      </c>
      <c r="F44" s="103">
        <f>IF(AND('1 - 4 Hr Raw Data'!S40="",'2 - 24 Hr Raw Data'!S40=""),'2 - 24 Hr Raw Data'!K40,"")</f>
        <v>0</v>
      </c>
      <c r="G44" s="103">
        <f>IF(AND('1 - 4 Hr Raw Data'!S40="",'2 - 24 Hr Raw Data'!S40=""),'2 - 24 Hr Raw Data'!L40,"")</f>
        <v>0</v>
      </c>
      <c r="H44" s="206">
        <f>IF(AND('1 - 4 Hr Raw Data'!S40="",'2 - 24 Hr Raw Data'!S40=""),'2 - 24 Hr Raw Data'!M40,"")</f>
        <v>0</v>
      </c>
      <c r="I44" s="106">
        <f>IF(AND('1 - 4 Hr Raw Data'!S40="",'2 - 24 Hr Raw Data'!S40=""),'2 - 24 Hr Raw Data'!N40,"")</f>
        <v>0</v>
      </c>
      <c r="J44" s="307">
        <f>IF(AND('1 - 4 Hr Raw Data'!S40="",'2 - 24 Hr Raw Data'!S40=""),'2 - 24 Hr Raw Data'!O40,"")</f>
        <v>0</v>
      </c>
      <c r="K44" s="144" t="e">
        <f>IF(AND('1 - 4 Hr Raw Data'!S40="",'2 - 24 Hr Raw Data'!S40=""),(F44/(E44))*100,"")</f>
        <v>#DIV/0!</v>
      </c>
      <c r="L44" s="104" t="e">
        <f ca="1">IF(AND('1 - 4 Hr Raw Data'!S40="",'2 - 24 Hr Raw Data'!S40=""),K44/$K$11,"")</f>
        <v>#DIV/0!</v>
      </c>
      <c r="M44" s="142" t="e">
        <f>IF(AND('1 - 4 Hr Raw Data'!S40="",'2 - 24 Hr Raw Data'!S40=""),(G44/(E44))*100,"")</f>
        <v>#DIV/0!</v>
      </c>
      <c r="N44" s="104" t="e">
        <f ca="1">IF(AND('1 - 4 Hr Raw Data'!S40="",'2 - 24 Hr Raw Data'!S40=""),M44/$M$11,"")</f>
        <v>#DIV/0!</v>
      </c>
      <c r="O44" s="207" t="e">
        <f>IF(AND('1 - 4 Hr Raw Data'!S40="",'2 - 24 Hr Raw Data'!S40=""),(H44/(E44))*100,"")</f>
        <v>#DIV/0!</v>
      </c>
      <c r="P44" s="207" t="e">
        <f ca="1">IF(AND('1 - 4 Hr Raw Data'!S40="",'2 - 24 Hr Raw Data'!S40=""),O44/$O$11,"")</f>
        <v>#DIV/0!</v>
      </c>
      <c r="Q44" s="144" t="e">
        <f ca="1">IF(AND('1 - 4 Hr Raw Data'!S40="",'2 - 24 Hr Raw Data'!S40=""),I44/$I$11,"")</f>
        <v>#REF!</v>
      </c>
      <c r="R44" s="104" t="e">
        <f ca="1">IF(AND('1 - 4 Hr Raw Data'!S40="",'2 - 24 Hr Raw Data'!S40=""),J44/$J$11,"")</f>
        <v>#REF!</v>
      </c>
      <c r="S44" s="105" t="e">
        <f>IF(AND('1 - 4 Hr Raw Data'!S40="",'2 - 24 Hr Raw Data'!S40=""),(E44/D44)*($S$4/1.042)*2,"")</f>
        <v>#DIV/0!</v>
      </c>
      <c r="T44" s="104" t="e">
        <f>IF(AND('1 - 4 Hr Raw Data'!S40="",'2 - 24 Hr Raw Data'!S40=""),LOG(S44/S$6,2),"")</f>
        <v>#DIV/0!</v>
      </c>
      <c r="U44" s="106" t="e">
        <f ca="1">IF(AND('1 - 4 Hr Raw Data'!S40="",'2 - 24 Hr Raw Data'!S40=""),(S44/S$11)*100,"")</f>
        <v>#DIV/0!</v>
      </c>
      <c r="V44" s="106" t="e">
        <f ca="1">IF(AND('1 - 4 Hr Raw Data'!S40="",'2 - 24 Hr Raw Data'!S40=""),(S44-S$6)/(S$11-S$6)*100,"")</f>
        <v>#DIV/0!</v>
      </c>
      <c r="W44" s="118" t="e">
        <f ca="1">IF(AND('1 - 4 Hr Raw Data'!S40="",'2 - 24 Hr Raw Data'!S40=""),(T44/T$11)*100,"")</f>
        <v>#DIV/0!</v>
      </c>
      <c r="X44" s="195" t="e">
        <f ca="1">IF(U44&lt;20,"% RNC less than 20 %",IF(AND('1 - 4 Hr Raw Data'!S40&lt;&gt;"",'2 - 24 Hr Raw Data'!S40=""),"4 Hour: "&amp;'1 - 4 Hr Raw Data'!S40,IF(AND('1 - 4 Hr Raw Data'!S40="",'2 - 24 Hr Raw Data'!S40&lt;&gt;""),"24 Hour: "&amp;'2 - 24 Hr Raw Data'!S40,IF(AND('1 - 4 Hr Raw Data'!S40="",'2 - 24 Hr Raw Data'!S40=""),"","4 Hour: "&amp;'1 - 4 Hr Raw Data'!S40&amp;"; 24 Hour: "&amp;'2 - 24 Hr Raw Data'!S40))))</f>
        <v>#DIV/0!</v>
      </c>
      <c r="Y44" s="13" t="b">
        <f t="shared" ca="1" si="0"/>
        <v>0</v>
      </c>
    </row>
    <row r="45" spans="1:25" ht="14" x14ac:dyDescent="0.15">
      <c r="A45" s="228" t="str">
        <f>IF('2 - 24 Hr Raw Data'!Q41="","",'2 - 24 Hr Raw Data'!Q41)</f>
        <v/>
      </c>
      <c r="B45" s="154" t="str">
        <f>IF(A45="","",'3 - 4 Hr Calc Data'!B45)</f>
        <v/>
      </c>
      <c r="C45" s="191" t="str">
        <f>IF(A45="","",'2 - 24 Hr Raw Data'!R41)</f>
        <v/>
      </c>
      <c r="D45" s="116">
        <f>IF(AND('1 - 4 Hr Raw Data'!S41="",'2 - 24 Hr Raw Data'!S41=""),'2 - 24 Hr Raw Data'!B41,"")</f>
        <v>0</v>
      </c>
      <c r="E45" s="105">
        <f>IF(AND('1 - 4 Hr Raw Data'!S41="",'2 - 24 Hr Raw Data'!S41=""),'2 - 24 Hr Raw Data'!J41,"")</f>
        <v>0</v>
      </c>
      <c r="F45" s="103">
        <f>IF(AND('1 - 4 Hr Raw Data'!S41="",'2 - 24 Hr Raw Data'!S41=""),'2 - 24 Hr Raw Data'!K41,"")</f>
        <v>0</v>
      </c>
      <c r="G45" s="103">
        <f>IF(AND('1 - 4 Hr Raw Data'!S41="",'2 - 24 Hr Raw Data'!S41=""),'2 - 24 Hr Raw Data'!L41,"")</f>
        <v>0</v>
      </c>
      <c r="H45" s="206">
        <f>IF(AND('1 - 4 Hr Raw Data'!S41="",'2 - 24 Hr Raw Data'!S41=""),'2 - 24 Hr Raw Data'!M41,"")</f>
        <v>0</v>
      </c>
      <c r="I45" s="106">
        <f>IF(AND('1 - 4 Hr Raw Data'!S41="",'2 - 24 Hr Raw Data'!S41=""),'2 - 24 Hr Raw Data'!N41,"")</f>
        <v>0</v>
      </c>
      <c r="J45" s="307">
        <f>IF(AND('1 - 4 Hr Raw Data'!S41="",'2 - 24 Hr Raw Data'!S41=""),'2 - 24 Hr Raw Data'!O41,"")</f>
        <v>0</v>
      </c>
      <c r="K45" s="144" t="e">
        <f>IF(AND('1 - 4 Hr Raw Data'!S41="",'2 - 24 Hr Raw Data'!S41=""),(F45/(E45))*100,"")</f>
        <v>#DIV/0!</v>
      </c>
      <c r="L45" s="104" t="e">
        <f ca="1">IF(AND('1 - 4 Hr Raw Data'!S41="",'2 - 24 Hr Raw Data'!S41=""),K45/$K$11,"")</f>
        <v>#DIV/0!</v>
      </c>
      <c r="M45" s="142" t="e">
        <f>IF(AND('1 - 4 Hr Raw Data'!S41="",'2 - 24 Hr Raw Data'!S41=""),(G45/(E45))*100,"")</f>
        <v>#DIV/0!</v>
      </c>
      <c r="N45" s="104" t="e">
        <f ca="1">IF(AND('1 - 4 Hr Raw Data'!S41="",'2 - 24 Hr Raw Data'!S41=""),M45/$M$11,"")</f>
        <v>#DIV/0!</v>
      </c>
      <c r="O45" s="207" t="e">
        <f>IF(AND('1 - 4 Hr Raw Data'!S41="",'2 - 24 Hr Raw Data'!S41=""),(H45/(E45))*100,"")</f>
        <v>#DIV/0!</v>
      </c>
      <c r="P45" s="207" t="e">
        <f ca="1">IF(AND('1 - 4 Hr Raw Data'!S41="",'2 - 24 Hr Raw Data'!S41=""),O45/$O$11,"")</f>
        <v>#DIV/0!</v>
      </c>
      <c r="Q45" s="144" t="e">
        <f ca="1">IF(AND('1 - 4 Hr Raw Data'!S41="",'2 - 24 Hr Raw Data'!S41=""),I45/$I$11,"")</f>
        <v>#REF!</v>
      </c>
      <c r="R45" s="104" t="e">
        <f ca="1">IF(AND('1 - 4 Hr Raw Data'!S41="",'2 - 24 Hr Raw Data'!S41=""),J45/$J$11,"")</f>
        <v>#REF!</v>
      </c>
      <c r="S45" s="105" t="e">
        <f>IF(AND('1 - 4 Hr Raw Data'!S41="",'2 - 24 Hr Raw Data'!S41=""),(E45/D45)*($S$4/1.042)*2,"")</f>
        <v>#DIV/0!</v>
      </c>
      <c r="T45" s="104" t="e">
        <f>IF(AND('1 - 4 Hr Raw Data'!S41="",'2 - 24 Hr Raw Data'!S41=""),LOG(S45/S$6,2),"")</f>
        <v>#DIV/0!</v>
      </c>
      <c r="U45" s="106" t="e">
        <f ca="1">IF(AND('1 - 4 Hr Raw Data'!S41="",'2 - 24 Hr Raw Data'!S41=""),(S45/S$11)*100,"")</f>
        <v>#DIV/0!</v>
      </c>
      <c r="V45" s="106" t="e">
        <f ca="1">IF(AND('1 - 4 Hr Raw Data'!S41="",'2 - 24 Hr Raw Data'!S41=""),(S45-S$6)/(S$11-S$6)*100,"")</f>
        <v>#DIV/0!</v>
      </c>
      <c r="W45" s="118" t="e">
        <f ca="1">IF(AND('1 - 4 Hr Raw Data'!S41="",'2 - 24 Hr Raw Data'!S41=""),(T45/T$11)*100,"")</f>
        <v>#DIV/0!</v>
      </c>
      <c r="X45" s="195" t="e">
        <f ca="1">IF(U45&lt;20,"% RNC less than 20 %",IF(AND('1 - 4 Hr Raw Data'!S41&lt;&gt;"",'2 - 24 Hr Raw Data'!S41=""),"4 Hour: "&amp;'1 - 4 Hr Raw Data'!S41,IF(AND('1 - 4 Hr Raw Data'!S41="",'2 - 24 Hr Raw Data'!S41&lt;&gt;""),"24 Hour: "&amp;'2 - 24 Hr Raw Data'!S41,IF(AND('1 - 4 Hr Raw Data'!S41="",'2 - 24 Hr Raw Data'!S41=""),"","4 Hour: "&amp;'1 - 4 Hr Raw Data'!S41&amp;"; 24 Hour: "&amp;'2 - 24 Hr Raw Data'!S41))))</f>
        <v>#DIV/0!</v>
      </c>
      <c r="Y45" s="13" t="b">
        <f t="shared" ca="1" si="0"/>
        <v>0</v>
      </c>
    </row>
    <row r="46" spans="1:25" ht="14" x14ac:dyDescent="0.15">
      <c r="A46" s="228" t="str">
        <f>IF('2 - 24 Hr Raw Data'!Q42="","",'2 - 24 Hr Raw Data'!Q42)</f>
        <v/>
      </c>
      <c r="B46" s="154" t="str">
        <f>IF(A46="","",'3 - 4 Hr Calc Data'!B46)</f>
        <v/>
      </c>
      <c r="C46" s="191" t="str">
        <f>IF(A46="","",'2 - 24 Hr Raw Data'!R42)</f>
        <v/>
      </c>
      <c r="D46" s="116">
        <f>IF(AND('1 - 4 Hr Raw Data'!S42="",'2 - 24 Hr Raw Data'!S42=""),'2 - 24 Hr Raw Data'!B42,"")</f>
        <v>0</v>
      </c>
      <c r="E46" s="105">
        <f>IF(AND('1 - 4 Hr Raw Data'!S42="",'2 - 24 Hr Raw Data'!S42=""),'2 - 24 Hr Raw Data'!J42,"")</f>
        <v>0</v>
      </c>
      <c r="F46" s="103">
        <f>IF(AND('1 - 4 Hr Raw Data'!S42="",'2 - 24 Hr Raw Data'!S42=""),'2 - 24 Hr Raw Data'!K42,"")</f>
        <v>0</v>
      </c>
      <c r="G46" s="103">
        <f>IF(AND('1 - 4 Hr Raw Data'!S42="",'2 - 24 Hr Raw Data'!S42=""),'2 - 24 Hr Raw Data'!L42,"")</f>
        <v>0</v>
      </c>
      <c r="H46" s="206">
        <f>IF(AND('1 - 4 Hr Raw Data'!S42="",'2 - 24 Hr Raw Data'!S42=""),'2 - 24 Hr Raw Data'!M42,"")</f>
        <v>0</v>
      </c>
      <c r="I46" s="106">
        <f>IF(AND('1 - 4 Hr Raw Data'!S42="",'2 - 24 Hr Raw Data'!S42=""),'2 - 24 Hr Raw Data'!N42,"")</f>
        <v>0</v>
      </c>
      <c r="J46" s="307">
        <f>IF(AND('1 - 4 Hr Raw Data'!S42="",'2 - 24 Hr Raw Data'!S42=""),'2 - 24 Hr Raw Data'!O42,"")</f>
        <v>0</v>
      </c>
      <c r="K46" s="144" t="e">
        <f>IF(AND('1 - 4 Hr Raw Data'!S42="",'2 - 24 Hr Raw Data'!S42=""),(F46/(E46))*100,"")</f>
        <v>#DIV/0!</v>
      </c>
      <c r="L46" s="104" t="e">
        <f ca="1">IF(AND('1 - 4 Hr Raw Data'!S42="",'2 - 24 Hr Raw Data'!S42=""),K46/$K$11,"")</f>
        <v>#DIV/0!</v>
      </c>
      <c r="M46" s="142" t="e">
        <f>IF(AND('1 - 4 Hr Raw Data'!S42="",'2 - 24 Hr Raw Data'!S42=""),(G46/(E46))*100,"")</f>
        <v>#DIV/0!</v>
      </c>
      <c r="N46" s="104" t="e">
        <f ca="1">IF(AND('1 - 4 Hr Raw Data'!S42="",'2 - 24 Hr Raw Data'!S42=""),M46/$M$11,"")</f>
        <v>#DIV/0!</v>
      </c>
      <c r="O46" s="207" t="e">
        <f>IF(AND('1 - 4 Hr Raw Data'!S42="",'2 - 24 Hr Raw Data'!S42=""),(H46/(E46))*100,"")</f>
        <v>#DIV/0!</v>
      </c>
      <c r="P46" s="207" t="e">
        <f ca="1">IF(AND('1 - 4 Hr Raw Data'!S42="",'2 - 24 Hr Raw Data'!S42=""),O46/$O$11,"")</f>
        <v>#DIV/0!</v>
      </c>
      <c r="Q46" s="144" t="e">
        <f ca="1">IF(AND('1 - 4 Hr Raw Data'!S42="",'2 - 24 Hr Raw Data'!S42=""),I46/$I$11,"")</f>
        <v>#REF!</v>
      </c>
      <c r="R46" s="104" t="e">
        <f ca="1">IF(AND('1 - 4 Hr Raw Data'!S42="",'2 - 24 Hr Raw Data'!S42=""),J46/$J$11,"")</f>
        <v>#REF!</v>
      </c>
      <c r="S46" s="105" t="e">
        <f>IF(AND('1 - 4 Hr Raw Data'!S42="",'2 - 24 Hr Raw Data'!S42=""),(E46/D46)*($S$4/1.042)*2,"")</f>
        <v>#DIV/0!</v>
      </c>
      <c r="T46" s="104" t="e">
        <f>IF(AND('1 - 4 Hr Raw Data'!S42="",'2 - 24 Hr Raw Data'!S42=""),LOG(S46/S$6,2),"")</f>
        <v>#DIV/0!</v>
      </c>
      <c r="U46" s="106" t="e">
        <f ca="1">IF(AND('1 - 4 Hr Raw Data'!S42="",'2 - 24 Hr Raw Data'!S42=""),(S46/S$11)*100,"")</f>
        <v>#DIV/0!</v>
      </c>
      <c r="V46" s="106" t="e">
        <f ca="1">IF(AND('1 - 4 Hr Raw Data'!S42="",'2 - 24 Hr Raw Data'!S42=""),(S46-S$6)/(S$11-S$6)*100,"")</f>
        <v>#DIV/0!</v>
      </c>
      <c r="W46" s="118" t="e">
        <f ca="1">IF(AND('1 - 4 Hr Raw Data'!S42="",'2 - 24 Hr Raw Data'!S42=""),(T46/T$11)*100,"")</f>
        <v>#DIV/0!</v>
      </c>
      <c r="X46" s="195" t="e">
        <f ca="1">IF(U46&lt;20,"% RNC less than 20 %",IF(AND('1 - 4 Hr Raw Data'!S42&lt;&gt;"",'2 - 24 Hr Raw Data'!S42=""),"4 Hour: "&amp;'1 - 4 Hr Raw Data'!S42,IF(AND('1 - 4 Hr Raw Data'!S42="",'2 - 24 Hr Raw Data'!S42&lt;&gt;""),"24 Hour: "&amp;'2 - 24 Hr Raw Data'!S42,IF(AND('1 - 4 Hr Raw Data'!S42="",'2 - 24 Hr Raw Data'!S42=""),"","4 Hour: "&amp;'1 - 4 Hr Raw Data'!S42&amp;"; 24 Hour: "&amp;'2 - 24 Hr Raw Data'!S42))))</f>
        <v>#DIV/0!</v>
      </c>
      <c r="Y46" s="13" t="b">
        <f t="shared" ca="1" si="0"/>
        <v>0</v>
      </c>
    </row>
    <row r="47" spans="1:25" ht="14" x14ac:dyDescent="0.15">
      <c r="A47" s="228" t="str">
        <f>IF('2 - 24 Hr Raw Data'!Q43="","",'2 - 24 Hr Raw Data'!Q43)</f>
        <v/>
      </c>
      <c r="B47" s="154" t="str">
        <f>IF(A47="","",'3 - 4 Hr Calc Data'!B47)</f>
        <v/>
      </c>
      <c r="C47" s="191" t="str">
        <f>IF(A47="","",'2 - 24 Hr Raw Data'!R43)</f>
        <v/>
      </c>
      <c r="D47" s="116">
        <f>IF(AND('1 - 4 Hr Raw Data'!S43="",'2 - 24 Hr Raw Data'!S43=""),'2 - 24 Hr Raw Data'!B43,"")</f>
        <v>0</v>
      </c>
      <c r="E47" s="105">
        <f>IF(AND('1 - 4 Hr Raw Data'!S43="",'2 - 24 Hr Raw Data'!S43=""),'2 - 24 Hr Raw Data'!J43,"")</f>
        <v>0</v>
      </c>
      <c r="F47" s="103">
        <f>IF(AND('1 - 4 Hr Raw Data'!S43="",'2 - 24 Hr Raw Data'!S43=""),'2 - 24 Hr Raw Data'!K43,"")</f>
        <v>0</v>
      </c>
      <c r="G47" s="103">
        <f>IF(AND('1 - 4 Hr Raw Data'!S43="",'2 - 24 Hr Raw Data'!S43=""),'2 - 24 Hr Raw Data'!L43,"")</f>
        <v>0</v>
      </c>
      <c r="H47" s="206">
        <f>IF(AND('1 - 4 Hr Raw Data'!S43="",'2 - 24 Hr Raw Data'!S43=""),'2 - 24 Hr Raw Data'!M43,"")</f>
        <v>0</v>
      </c>
      <c r="I47" s="106">
        <f>IF(AND('1 - 4 Hr Raw Data'!S43="",'2 - 24 Hr Raw Data'!S43=""),'2 - 24 Hr Raw Data'!N43,"")</f>
        <v>0</v>
      </c>
      <c r="J47" s="307">
        <f>IF(AND('1 - 4 Hr Raw Data'!S43="",'2 - 24 Hr Raw Data'!S43=""),'2 - 24 Hr Raw Data'!O43,"")</f>
        <v>0</v>
      </c>
      <c r="K47" s="144" t="e">
        <f>IF(AND('1 - 4 Hr Raw Data'!S43="",'2 - 24 Hr Raw Data'!S43=""),(F47/(E47))*100,"")</f>
        <v>#DIV/0!</v>
      </c>
      <c r="L47" s="104" t="e">
        <f ca="1">IF(AND('1 - 4 Hr Raw Data'!S43="",'2 - 24 Hr Raw Data'!S43=""),K47/$K$11,"")</f>
        <v>#DIV/0!</v>
      </c>
      <c r="M47" s="142" t="e">
        <f>IF(AND('1 - 4 Hr Raw Data'!S43="",'2 - 24 Hr Raw Data'!S43=""),(G47/(E47))*100,"")</f>
        <v>#DIV/0!</v>
      </c>
      <c r="N47" s="104" t="e">
        <f ca="1">IF(AND('1 - 4 Hr Raw Data'!S43="",'2 - 24 Hr Raw Data'!S43=""),M47/$M$11,"")</f>
        <v>#DIV/0!</v>
      </c>
      <c r="O47" s="207" t="e">
        <f>IF(AND('1 - 4 Hr Raw Data'!S43="",'2 - 24 Hr Raw Data'!S43=""),(H47/(E47))*100,"")</f>
        <v>#DIV/0!</v>
      </c>
      <c r="P47" s="207" t="e">
        <f ca="1">IF(AND('1 - 4 Hr Raw Data'!S43="",'2 - 24 Hr Raw Data'!S43=""),O47/$O$11,"")</f>
        <v>#DIV/0!</v>
      </c>
      <c r="Q47" s="144" t="e">
        <f ca="1">IF(AND('1 - 4 Hr Raw Data'!S43="",'2 - 24 Hr Raw Data'!S43=""),I47/$I$11,"")</f>
        <v>#REF!</v>
      </c>
      <c r="R47" s="104" t="e">
        <f ca="1">IF(AND('1 - 4 Hr Raw Data'!S43="",'2 - 24 Hr Raw Data'!S43=""),J47/$J$11,"")</f>
        <v>#REF!</v>
      </c>
      <c r="S47" s="105" t="e">
        <f>IF(AND('1 - 4 Hr Raw Data'!S43="",'2 - 24 Hr Raw Data'!S43=""),(E47/D47)*($S$4/1.042)*2,"")</f>
        <v>#DIV/0!</v>
      </c>
      <c r="T47" s="104" t="e">
        <f>IF(AND('1 - 4 Hr Raw Data'!S43="",'2 - 24 Hr Raw Data'!S43=""),LOG(S47/S$6,2),"")</f>
        <v>#DIV/0!</v>
      </c>
      <c r="U47" s="106" t="e">
        <f ca="1">IF(AND('1 - 4 Hr Raw Data'!S43="",'2 - 24 Hr Raw Data'!S43=""),(S47/S$11)*100,"")</f>
        <v>#DIV/0!</v>
      </c>
      <c r="V47" s="106" t="e">
        <f ca="1">IF(AND('1 - 4 Hr Raw Data'!S43="",'2 - 24 Hr Raw Data'!S43=""),(S47-S$6)/(S$11-S$6)*100,"")</f>
        <v>#DIV/0!</v>
      </c>
      <c r="W47" s="118" t="e">
        <f ca="1">IF(AND('1 - 4 Hr Raw Data'!S43="",'2 - 24 Hr Raw Data'!S43=""),(T47/T$11)*100,"")</f>
        <v>#DIV/0!</v>
      </c>
      <c r="X47" s="195" t="e">
        <f ca="1">IF(U47&lt;20,"% RNC less than 20 %",IF(AND('1 - 4 Hr Raw Data'!S43&lt;&gt;"",'2 - 24 Hr Raw Data'!S43=""),"4 Hour: "&amp;'1 - 4 Hr Raw Data'!S43,IF(AND('1 - 4 Hr Raw Data'!S43="",'2 - 24 Hr Raw Data'!S43&lt;&gt;""),"24 Hour: "&amp;'2 - 24 Hr Raw Data'!S43,IF(AND('1 - 4 Hr Raw Data'!S43="",'2 - 24 Hr Raw Data'!S43=""),"","4 Hour: "&amp;'1 - 4 Hr Raw Data'!S43&amp;"; 24 Hour: "&amp;'2 - 24 Hr Raw Data'!S43))))</f>
        <v>#DIV/0!</v>
      </c>
      <c r="Y47" s="13" t="b">
        <f t="shared" ca="1" si="0"/>
        <v>0</v>
      </c>
    </row>
    <row r="48" spans="1:25" ht="14" x14ac:dyDescent="0.15">
      <c r="A48" s="228" t="str">
        <f>IF('2 - 24 Hr Raw Data'!Q44="","",'2 - 24 Hr Raw Data'!Q44)</f>
        <v/>
      </c>
      <c r="B48" s="154" t="str">
        <f>IF(A48="","",'3 - 4 Hr Calc Data'!B48)</f>
        <v/>
      </c>
      <c r="C48" s="191" t="str">
        <f>IF(A48="","",'2 - 24 Hr Raw Data'!R44)</f>
        <v/>
      </c>
      <c r="D48" s="116">
        <f>IF(AND('1 - 4 Hr Raw Data'!S44="",'2 - 24 Hr Raw Data'!S44=""),'2 - 24 Hr Raw Data'!B44,"")</f>
        <v>0</v>
      </c>
      <c r="E48" s="105">
        <f>IF(AND('1 - 4 Hr Raw Data'!S44="",'2 - 24 Hr Raw Data'!S44=""),'2 - 24 Hr Raw Data'!J44,"")</f>
        <v>0</v>
      </c>
      <c r="F48" s="103">
        <f>IF(AND('1 - 4 Hr Raw Data'!S44="",'2 - 24 Hr Raw Data'!S44=""),'2 - 24 Hr Raw Data'!K44,"")</f>
        <v>0</v>
      </c>
      <c r="G48" s="103">
        <f>IF(AND('1 - 4 Hr Raw Data'!S44="",'2 - 24 Hr Raw Data'!S44=""),'2 - 24 Hr Raw Data'!L44,"")</f>
        <v>0</v>
      </c>
      <c r="H48" s="206">
        <f>IF(AND('1 - 4 Hr Raw Data'!S44="",'2 - 24 Hr Raw Data'!S44=""),'2 - 24 Hr Raw Data'!M44,"")</f>
        <v>0</v>
      </c>
      <c r="I48" s="106">
        <f>IF(AND('1 - 4 Hr Raw Data'!S44="",'2 - 24 Hr Raw Data'!S44=""),'2 - 24 Hr Raw Data'!N44,"")</f>
        <v>0</v>
      </c>
      <c r="J48" s="307">
        <f>IF(AND('1 - 4 Hr Raw Data'!S44="",'2 - 24 Hr Raw Data'!S44=""),'2 - 24 Hr Raw Data'!O44,"")</f>
        <v>0</v>
      </c>
      <c r="K48" s="144" t="e">
        <f>IF(AND('1 - 4 Hr Raw Data'!S44="",'2 - 24 Hr Raw Data'!S44=""),(F48/(E48))*100,"")</f>
        <v>#DIV/0!</v>
      </c>
      <c r="L48" s="104" t="e">
        <f ca="1">IF(AND('1 - 4 Hr Raw Data'!S44="",'2 - 24 Hr Raw Data'!S44=""),K48/$K$11,"")</f>
        <v>#DIV/0!</v>
      </c>
      <c r="M48" s="142" t="e">
        <f>IF(AND('1 - 4 Hr Raw Data'!S44="",'2 - 24 Hr Raw Data'!S44=""),(G48/(E48))*100,"")</f>
        <v>#DIV/0!</v>
      </c>
      <c r="N48" s="104" t="e">
        <f ca="1">IF(AND('1 - 4 Hr Raw Data'!S44="",'2 - 24 Hr Raw Data'!S44=""),M48/$M$11,"")</f>
        <v>#DIV/0!</v>
      </c>
      <c r="O48" s="207" t="e">
        <f>IF(AND('1 - 4 Hr Raw Data'!S44="",'2 - 24 Hr Raw Data'!S44=""),(H48/(E48))*100,"")</f>
        <v>#DIV/0!</v>
      </c>
      <c r="P48" s="207" t="e">
        <f ca="1">IF(AND('1 - 4 Hr Raw Data'!S44="",'2 - 24 Hr Raw Data'!S44=""),O48/$O$11,"")</f>
        <v>#DIV/0!</v>
      </c>
      <c r="Q48" s="144" t="e">
        <f ca="1">IF(AND('1 - 4 Hr Raw Data'!S44="",'2 - 24 Hr Raw Data'!S44=""),I48/$I$11,"")</f>
        <v>#REF!</v>
      </c>
      <c r="R48" s="104" t="e">
        <f ca="1">IF(AND('1 - 4 Hr Raw Data'!S44="",'2 - 24 Hr Raw Data'!S44=""),J48/$J$11,"")</f>
        <v>#REF!</v>
      </c>
      <c r="S48" s="105" t="e">
        <f>IF(AND('1 - 4 Hr Raw Data'!S44="",'2 - 24 Hr Raw Data'!S44=""),(E48/D48)*($S$4/1.042)*2,"")</f>
        <v>#DIV/0!</v>
      </c>
      <c r="T48" s="104" t="e">
        <f>IF(AND('1 - 4 Hr Raw Data'!S44="",'2 - 24 Hr Raw Data'!S44=""),LOG(S48/S$6,2),"")</f>
        <v>#DIV/0!</v>
      </c>
      <c r="U48" s="106" t="e">
        <f ca="1">IF(AND('1 - 4 Hr Raw Data'!S44="",'2 - 24 Hr Raw Data'!S44=""),(S48/S$11)*100,"")</f>
        <v>#DIV/0!</v>
      </c>
      <c r="V48" s="106" t="e">
        <f ca="1">IF(AND('1 - 4 Hr Raw Data'!S44="",'2 - 24 Hr Raw Data'!S44=""),(S48-S$6)/(S$11-S$6)*100,"")</f>
        <v>#DIV/0!</v>
      </c>
      <c r="W48" s="118" t="e">
        <f ca="1">IF(AND('1 - 4 Hr Raw Data'!S44="",'2 - 24 Hr Raw Data'!S44=""),(T48/T$11)*100,"")</f>
        <v>#DIV/0!</v>
      </c>
      <c r="X48" s="195" t="e">
        <f ca="1">IF(U48&lt;20,"% RNC less than 20 %",IF(AND('1 - 4 Hr Raw Data'!S44&lt;&gt;"",'2 - 24 Hr Raw Data'!S44=""),"4 Hour: "&amp;'1 - 4 Hr Raw Data'!S44,IF(AND('1 - 4 Hr Raw Data'!S44="",'2 - 24 Hr Raw Data'!S44&lt;&gt;""),"24 Hour: "&amp;'2 - 24 Hr Raw Data'!S44,IF(AND('1 - 4 Hr Raw Data'!S44="",'2 - 24 Hr Raw Data'!S44=""),"","4 Hour: "&amp;'1 - 4 Hr Raw Data'!S44&amp;"; 24 Hour: "&amp;'2 - 24 Hr Raw Data'!S44))))</f>
        <v>#DIV/0!</v>
      </c>
      <c r="Y48" s="13" t="b">
        <f t="shared" ca="1" si="0"/>
        <v>0</v>
      </c>
    </row>
    <row r="49" spans="1:25" ht="14" x14ac:dyDescent="0.15">
      <c r="A49" s="228" t="str">
        <f>IF('2 - 24 Hr Raw Data'!Q45="","",'2 - 24 Hr Raw Data'!Q45)</f>
        <v/>
      </c>
      <c r="B49" s="154" t="str">
        <f>IF(A49="","",'3 - 4 Hr Calc Data'!B49)</f>
        <v/>
      </c>
      <c r="C49" s="191" t="str">
        <f>IF(A49="","",'2 - 24 Hr Raw Data'!R45)</f>
        <v/>
      </c>
      <c r="D49" s="116">
        <f>IF(AND('1 - 4 Hr Raw Data'!S45="",'2 - 24 Hr Raw Data'!S45=""),'2 - 24 Hr Raw Data'!B45,"")</f>
        <v>0</v>
      </c>
      <c r="E49" s="105">
        <f>IF(AND('1 - 4 Hr Raw Data'!S45="",'2 - 24 Hr Raw Data'!S45=""),'2 - 24 Hr Raw Data'!J45,"")</f>
        <v>0</v>
      </c>
      <c r="F49" s="103">
        <f>IF(AND('1 - 4 Hr Raw Data'!S45="",'2 - 24 Hr Raw Data'!S45=""),'2 - 24 Hr Raw Data'!K45,"")</f>
        <v>0</v>
      </c>
      <c r="G49" s="103">
        <f>IF(AND('1 - 4 Hr Raw Data'!S45="",'2 - 24 Hr Raw Data'!S45=""),'2 - 24 Hr Raw Data'!L45,"")</f>
        <v>0</v>
      </c>
      <c r="H49" s="206">
        <f>IF(AND('1 - 4 Hr Raw Data'!S45="",'2 - 24 Hr Raw Data'!S45=""),'2 - 24 Hr Raw Data'!M45,"")</f>
        <v>0</v>
      </c>
      <c r="I49" s="106">
        <f>IF(AND('1 - 4 Hr Raw Data'!S45="",'2 - 24 Hr Raw Data'!S45=""),'2 - 24 Hr Raw Data'!N45,"")</f>
        <v>0</v>
      </c>
      <c r="J49" s="307">
        <f>IF(AND('1 - 4 Hr Raw Data'!S45="",'2 - 24 Hr Raw Data'!S45=""),'2 - 24 Hr Raw Data'!O45,"")</f>
        <v>0</v>
      </c>
      <c r="K49" s="144" t="e">
        <f>IF(AND('1 - 4 Hr Raw Data'!S45="",'2 - 24 Hr Raw Data'!S45=""),(F49/(E49))*100,"")</f>
        <v>#DIV/0!</v>
      </c>
      <c r="L49" s="104" t="e">
        <f ca="1">IF(AND('1 - 4 Hr Raw Data'!S45="",'2 - 24 Hr Raw Data'!S45=""),K49/$K$11,"")</f>
        <v>#DIV/0!</v>
      </c>
      <c r="M49" s="142" t="e">
        <f>IF(AND('1 - 4 Hr Raw Data'!S45="",'2 - 24 Hr Raw Data'!S45=""),(G49/(E49))*100,"")</f>
        <v>#DIV/0!</v>
      </c>
      <c r="N49" s="104" t="e">
        <f ca="1">IF(AND('1 - 4 Hr Raw Data'!S45="",'2 - 24 Hr Raw Data'!S45=""),M49/$M$11,"")</f>
        <v>#DIV/0!</v>
      </c>
      <c r="O49" s="207" t="e">
        <f>IF(AND('1 - 4 Hr Raw Data'!S45="",'2 - 24 Hr Raw Data'!S45=""),(H49/(E49))*100,"")</f>
        <v>#DIV/0!</v>
      </c>
      <c r="P49" s="207" t="e">
        <f ca="1">IF(AND('1 - 4 Hr Raw Data'!S45="",'2 - 24 Hr Raw Data'!S45=""),O49/$O$11,"")</f>
        <v>#DIV/0!</v>
      </c>
      <c r="Q49" s="144" t="e">
        <f ca="1">IF(AND('1 - 4 Hr Raw Data'!S45="",'2 - 24 Hr Raw Data'!S45=""),I49/$I$11,"")</f>
        <v>#REF!</v>
      </c>
      <c r="R49" s="104" t="e">
        <f ca="1">IF(AND('1 - 4 Hr Raw Data'!S45="",'2 - 24 Hr Raw Data'!S45=""),J49/$J$11,"")</f>
        <v>#REF!</v>
      </c>
      <c r="S49" s="105" t="e">
        <f>IF(AND('1 - 4 Hr Raw Data'!S45="",'2 - 24 Hr Raw Data'!S45=""),(E49/D49)*($S$4/1.042)*2,"")</f>
        <v>#DIV/0!</v>
      </c>
      <c r="T49" s="104" t="e">
        <f>IF(AND('1 - 4 Hr Raw Data'!S45="",'2 - 24 Hr Raw Data'!S45=""),LOG(S49/S$6,2),"")</f>
        <v>#DIV/0!</v>
      </c>
      <c r="U49" s="106" t="e">
        <f ca="1">IF(AND('1 - 4 Hr Raw Data'!S45="",'2 - 24 Hr Raw Data'!S45=""),(S49/S$11)*100,"")</f>
        <v>#DIV/0!</v>
      </c>
      <c r="V49" s="106" t="e">
        <f ca="1">IF(AND('1 - 4 Hr Raw Data'!S45="",'2 - 24 Hr Raw Data'!S45=""),(S49-S$6)/(S$11-S$6)*100,"")</f>
        <v>#DIV/0!</v>
      </c>
      <c r="W49" s="118" t="e">
        <f ca="1">IF(AND('1 - 4 Hr Raw Data'!S45="",'2 - 24 Hr Raw Data'!S45=""),(T49/T$11)*100,"")</f>
        <v>#DIV/0!</v>
      </c>
      <c r="X49" s="195" t="e">
        <f ca="1">IF(U49&lt;20,"% RNC less than 20 %",IF(AND('1 - 4 Hr Raw Data'!S45&lt;&gt;"",'2 - 24 Hr Raw Data'!S45=""),"4 Hour: "&amp;'1 - 4 Hr Raw Data'!S45,IF(AND('1 - 4 Hr Raw Data'!S45="",'2 - 24 Hr Raw Data'!S45&lt;&gt;""),"24 Hour: "&amp;'2 - 24 Hr Raw Data'!S45,IF(AND('1 - 4 Hr Raw Data'!S45="",'2 - 24 Hr Raw Data'!S45=""),"","4 Hour: "&amp;'1 - 4 Hr Raw Data'!S45&amp;"; 24 Hour: "&amp;'2 - 24 Hr Raw Data'!S45))))</f>
        <v>#DIV/0!</v>
      </c>
      <c r="Y49" s="13" t="b">
        <f t="shared" ca="1" si="0"/>
        <v>0</v>
      </c>
    </row>
    <row r="50" spans="1:25" ht="14" x14ac:dyDescent="0.15">
      <c r="A50" s="228" t="str">
        <f>IF('2 - 24 Hr Raw Data'!Q46="","",'2 - 24 Hr Raw Data'!Q46)</f>
        <v/>
      </c>
      <c r="B50" s="154" t="str">
        <f>IF(A50="","",'3 - 4 Hr Calc Data'!B50)</f>
        <v/>
      </c>
      <c r="C50" s="191" t="str">
        <f>IF(A50="","",'2 - 24 Hr Raw Data'!R46)</f>
        <v/>
      </c>
      <c r="D50" s="116">
        <f>IF(AND('1 - 4 Hr Raw Data'!S46="",'2 - 24 Hr Raw Data'!S46=""),'2 - 24 Hr Raw Data'!B46,"")</f>
        <v>0</v>
      </c>
      <c r="E50" s="105">
        <f>IF(AND('1 - 4 Hr Raw Data'!S46="",'2 - 24 Hr Raw Data'!S46=""),'2 - 24 Hr Raw Data'!J46,"")</f>
        <v>0</v>
      </c>
      <c r="F50" s="103">
        <f>IF(AND('1 - 4 Hr Raw Data'!S46="",'2 - 24 Hr Raw Data'!S46=""),'2 - 24 Hr Raw Data'!K46,"")</f>
        <v>0</v>
      </c>
      <c r="G50" s="103">
        <f>IF(AND('1 - 4 Hr Raw Data'!S46="",'2 - 24 Hr Raw Data'!S46=""),'2 - 24 Hr Raw Data'!L46,"")</f>
        <v>0</v>
      </c>
      <c r="H50" s="206">
        <f>IF(AND('1 - 4 Hr Raw Data'!S46="",'2 - 24 Hr Raw Data'!S46=""),'2 - 24 Hr Raw Data'!M46,"")</f>
        <v>0</v>
      </c>
      <c r="I50" s="106">
        <f>IF(AND('1 - 4 Hr Raw Data'!S46="",'2 - 24 Hr Raw Data'!S46=""),'2 - 24 Hr Raw Data'!N46,"")</f>
        <v>0</v>
      </c>
      <c r="J50" s="307">
        <f>IF(AND('1 - 4 Hr Raw Data'!S46="",'2 - 24 Hr Raw Data'!S46=""),'2 - 24 Hr Raw Data'!O46,"")</f>
        <v>0</v>
      </c>
      <c r="K50" s="144" t="e">
        <f>IF(AND('1 - 4 Hr Raw Data'!S46="",'2 - 24 Hr Raw Data'!S46=""),(F50/(E50))*100,"")</f>
        <v>#DIV/0!</v>
      </c>
      <c r="L50" s="104" t="e">
        <f ca="1">IF(AND('1 - 4 Hr Raw Data'!S46="",'2 - 24 Hr Raw Data'!S46=""),K50/$K$11,"")</f>
        <v>#DIV/0!</v>
      </c>
      <c r="M50" s="142" t="e">
        <f>IF(AND('1 - 4 Hr Raw Data'!S46="",'2 - 24 Hr Raw Data'!S46=""),(G50/(E50))*100,"")</f>
        <v>#DIV/0!</v>
      </c>
      <c r="N50" s="104" t="e">
        <f ca="1">IF(AND('1 - 4 Hr Raw Data'!S46="",'2 - 24 Hr Raw Data'!S46=""),M50/$M$11,"")</f>
        <v>#DIV/0!</v>
      </c>
      <c r="O50" s="207" t="e">
        <f>IF(AND('1 - 4 Hr Raw Data'!S46="",'2 - 24 Hr Raw Data'!S46=""),(H50/(E50))*100,"")</f>
        <v>#DIV/0!</v>
      </c>
      <c r="P50" s="207" t="e">
        <f ca="1">IF(AND('1 - 4 Hr Raw Data'!S46="",'2 - 24 Hr Raw Data'!S46=""),O50/$O$11,"")</f>
        <v>#DIV/0!</v>
      </c>
      <c r="Q50" s="144" t="e">
        <f ca="1">IF(AND('1 - 4 Hr Raw Data'!S46="",'2 - 24 Hr Raw Data'!S46=""),I50/$I$11,"")</f>
        <v>#REF!</v>
      </c>
      <c r="R50" s="104" t="e">
        <f ca="1">IF(AND('1 - 4 Hr Raw Data'!S46="",'2 - 24 Hr Raw Data'!S46=""),J50/$J$11,"")</f>
        <v>#REF!</v>
      </c>
      <c r="S50" s="105" t="e">
        <f>IF(AND('1 - 4 Hr Raw Data'!S46="",'2 - 24 Hr Raw Data'!S46=""),(E50/D50)*($S$4/1.042)*2,"")</f>
        <v>#DIV/0!</v>
      </c>
      <c r="T50" s="104" t="e">
        <f>IF(AND('1 - 4 Hr Raw Data'!S46="",'2 - 24 Hr Raw Data'!S46=""),LOG(S50/S$6,2),"")</f>
        <v>#DIV/0!</v>
      </c>
      <c r="U50" s="106" t="e">
        <f ca="1">IF(AND('1 - 4 Hr Raw Data'!S46="",'2 - 24 Hr Raw Data'!S46=""),(S50/S$11)*100,"")</f>
        <v>#DIV/0!</v>
      </c>
      <c r="V50" s="106" t="e">
        <f ca="1">IF(AND('1 - 4 Hr Raw Data'!S46="",'2 - 24 Hr Raw Data'!S46=""),(S50-S$6)/(S$11-S$6)*100,"")</f>
        <v>#DIV/0!</v>
      </c>
      <c r="W50" s="118" t="e">
        <f ca="1">IF(AND('1 - 4 Hr Raw Data'!S46="",'2 - 24 Hr Raw Data'!S46=""),(T50/T$11)*100,"")</f>
        <v>#DIV/0!</v>
      </c>
      <c r="X50" s="195" t="e">
        <f ca="1">IF(U50&lt;20,"% RNC less than 20 %",IF(AND('1 - 4 Hr Raw Data'!S46&lt;&gt;"",'2 - 24 Hr Raw Data'!S46=""),"4 Hour: "&amp;'1 - 4 Hr Raw Data'!S46,IF(AND('1 - 4 Hr Raw Data'!S46="",'2 - 24 Hr Raw Data'!S46&lt;&gt;""),"24 Hour: "&amp;'2 - 24 Hr Raw Data'!S46,IF(AND('1 - 4 Hr Raw Data'!S46="",'2 - 24 Hr Raw Data'!S46=""),"","4 Hour: "&amp;'1 - 4 Hr Raw Data'!S46&amp;"; 24 Hour: "&amp;'2 - 24 Hr Raw Data'!S46))))</f>
        <v>#DIV/0!</v>
      </c>
      <c r="Y50" s="13" t="b">
        <f t="shared" ca="1" si="0"/>
        <v>0</v>
      </c>
    </row>
    <row r="51" spans="1:25" ht="14" x14ac:dyDescent="0.15">
      <c r="A51" s="228" t="str">
        <f>IF('2 - 24 Hr Raw Data'!Q47="","",'2 - 24 Hr Raw Data'!Q47)</f>
        <v/>
      </c>
      <c r="B51" s="154" t="str">
        <f>IF(A51="","",'3 - 4 Hr Calc Data'!B51)</f>
        <v/>
      </c>
      <c r="C51" s="191" t="str">
        <f>IF(A51="","",'2 - 24 Hr Raw Data'!R47)</f>
        <v/>
      </c>
      <c r="D51" s="116">
        <f>IF(AND('1 - 4 Hr Raw Data'!S47="",'2 - 24 Hr Raw Data'!S47=""),'2 - 24 Hr Raw Data'!B47,"")</f>
        <v>0</v>
      </c>
      <c r="E51" s="105">
        <f>IF(AND('1 - 4 Hr Raw Data'!S47="",'2 - 24 Hr Raw Data'!S47=""),'2 - 24 Hr Raw Data'!J47,"")</f>
        <v>0</v>
      </c>
      <c r="F51" s="103">
        <f>IF(AND('1 - 4 Hr Raw Data'!S47="",'2 - 24 Hr Raw Data'!S47=""),'2 - 24 Hr Raw Data'!K47,"")</f>
        <v>0</v>
      </c>
      <c r="G51" s="103">
        <f>IF(AND('1 - 4 Hr Raw Data'!S47="",'2 - 24 Hr Raw Data'!S47=""),'2 - 24 Hr Raw Data'!L47,"")</f>
        <v>0</v>
      </c>
      <c r="H51" s="206">
        <f>IF(AND('1 - 4 Hr Raw Data'!S47="",'2 - 24 Hr Raw Data'!S47=""),'2 - 24 Hr Raw Data'!M47,"")</f>
        <v>0</v>
      </c>
      <c r="I51" s="106">
        <f>IF(AND('1 - 4 Hr Raw Data'!S47="",'2 - 24 Hr Raw Data'!S47=""),'2 - 24 Hr Raw Data'!N47,"")</f>
        <v>0</v>
      </c>
      <c r="J51" s="307">
        <f>IF(AND('1 - 4 Hr Raw Data'!S47="",'2 - 24 Hr Raw Data'!S47=""),'2 - 24 Hr Raw Data'!O47,"")</f>
        <v>0</v>
      </c>
      <c r="K51" s="144" t="e">
        <f>IF(AND('1 - 4 Hr Raw Data'!S47="",'2 - 24 Hr Raw Data'!S47=""),(F51/(E51))*100,"")</f>
        <v>#DIV/0!</v>
      </c>
      <c r="L51" s="104" t="e">
        <f ca="1">IF(AND('1 - 4 Hr Raw Data'!S47="",'2 - 24 Hr Raw Data'!S47=""),K51/$K$11,"")</f>
        <v>#DIV/0!</v>
      </c>
      <c r="M51" s="142" t="e">
        <f>IF(AND('1 - 4 Hr Raw Data'!S47="",'2 - 24 Hr Raw Data'!S47=""),(G51/(E51))*100,"")</f>
        <v>#DIV/0!</v>
      </c>
      <c r="N51" s="104" t="e">
        <f ca="1">IF(AND('1 - 4 Hr Raw Data'!S47="",'2 - 24 Hr Raw Data'!S47=""),M51/$M$11,"")</f>
        <v>#DIV/0!</v>
      </c>
      <c r="O51" s="207" t="e">
        <f>IF(AND('1 - 4 Hr Raw Data'!S47="",'2 - 24 Hr Raw Data'!S47=""),(H51/(E51))*100,"")</f>
        <v>#DIV/0!</v>
      </c>
      <c r="P51" s="207" t="e">
        <f ca="1">IF(AND('1 - 4 Hr Raw Data'!S47="",'2 - 24 Hr Raw Data'!S47=""),O51/$O$11,"")</f>
        <v>#DIV/0!</v>
      </c>
      <c r="Q51" s="144" t="e">
        <f ca="1">IF(AND('1 - 4 Hr Raw Data'!S47="",'2 - 24 Hr Raw Data'!S47=""),I51/$I$11,"")</f>
        <v>#REF!</v>
      </c>
      <c r="R51" s="104" t="e">
        <f ca="1">IF(AND('1 - 4 Hr Raw Data'!S47="",'2 - 24 Hr Raw Data'!S47=""),J51/$J$11,"")</f>
        <v>#REF!</v>
      </c>
      <c r="S51" s="105" t="e">
        <f>IF(AND('1 - 4 Hr Raw Data'!S47="",'2 - 24 Hr Raw Data'!S47=""),(E51/D51)*($S$4/1.042)*2,"")</f>
        <v>#DIV/0!</v>
      </c>
      <c r="T51" s="104" t="e">
        <f>IF(AND('1 - 4 Hr Raw Data'!S47="",'2 - 24 Hr Raw Data'!S47=""),LOG(S51/S$6,2),"")</f>
        <v>#DIV/0!</v>
      </c>
      <c r="U51" s="106" t="e">
        <f ca="1">IF(AND('1 - 4 Hr Raw Data'!S47="",'2 - 24 Hr Raw Data'!S47=""),(S51/S$11)*100,"")</f>
        <v>#DIV/0!</v>
      </c>
      <c r="V51" s="106" t="e">
        <f ca="1">IF(AND('1 - 4 Hr Raw Data'!S47="",'2 - 24 Hr Raw Data'!S47=""),(S51-S$6)/(S$11-S$6)*100,"")</f>
        <v>#DIV/0!</v>
      </c>
      <c r="W51" s="118" t="e">
        <f ca="1">IF(AND('1 - 4 Hr Raw Data'!S47="",'2 - 24 Hr Raw Data'!S47=""),(T51/T$11)*100,"")</f>
        <v>#DIV/0!</v>
      </c>
      <c r="X51" s="195" t="e">
        <f ca="1">IF(U51&lt;20,"% RNC less than 20 %",IF(AND('1 - 4 Hr Raw Data'!S47&lt;&gt;"",'2 - 24 Hr Raw Data'!S47=""),"4 Hour: "&amp;'1 - 4 Hr Raw Data'!S47,IF(AND('1 - 4 Hr Raw Data'!S47="",'2 - 24 Hr Raw Data'!S47&lt;&gt;""),"24 Hour: "&amp;'2 - 24 Hr Raw Data'!S47,IF(AND('1 - 4 Hr Raw Data'!S47="",'2 - 24 Hr Raw Data'!S47=""),"","4 Hour: "&amp;'1 - 4 Hr Raw Data'!S47&amp;"; 24 Hour: "&amp;'2 - 24 Hr Raw Data'!S47))))</f>
        <v>#DIV/0!</v>
      </c>
      <c r="Y51" s="13" t="b">
        <f t="shared" ca="1" si="0"/>
        <v>0</v>
      </c>
    </row>
    <row r="52" spans="1:25" ht="14" x14ac:dyDescent="0.15">
      <c r="A52" s="228" t="str">
        <f>IF('2 - 24 Hr Raw Data'!Q48="","",'2 - 24 Hr Raw Data'!Q48)</f>
        <v/>
      </c>
      <c r="B52" s="154" t="str">
        <f>IF(A52="","",'3 - 4 Hr Calc Data'!B52)</f>
        <v/>
      </c>
      <c r="C52" s="191" t="str">
        <f>IF(A52="","",'2 - 24 Hr Raw Data'!R48)</f>
        <v/>
      </c>
      <c r="D52" s="116">
        <f>IF(AND('1 - 4 Hr Raw Data'!S48="",'2 - 24 Hr Raw Data'!S48=""),'2 - 24 Hr Raw Data'!B48,"")</f>
        <v>0</v>
      </c>
      <c r="E52" s="105">
        <f>IF(AND('1 - 4 Hr Raw Data'!S48="",'2 - 24 Hr Raw Data'!S48=""),'2 - 24 Hr Raw Data'!J48,"")</f>
        <v>0</v>
      </c>
      <c r="F52" s="103">
        <f>IF(AND('1 - 4 Hr Raw Data'!S48="",'2 - 24 Hr Raw Data'!S48=""),'2 - 24 Hr Raw Data'!K48,"")</f>
        <v>0</v>
      </c>
      <c r="G52" s="103">
        <f>IF(AND('1 - 4 Hr Raw Data'!S48="",'2 - 24 Hr Raw Data'!S48=""),'2 - 24 Hr Raw Data'!L48,"")</f>
        <v>0</v>
      </c>
      <c r="H52" s="206">
        <f>IF(AND('1 - 4 Hr Raw Data'!S48="",'2 - 24 Hr Raw Data'!S48=""),'2 - 24 Hr Raw Data'!M48,"")</f>
        <v>0</v>
      </c>
      <c r="I52" s="106">
        <f>IF(AND('1 - 4 Hr Raw Data'!S48="",'2 - 24 Hr Raw Data'!S48=""),'2 - 24 Hr Raw Data'!N48,"")</f>
        <v>0</v>
      </c>
      <c r="J52" s="307">
        <f>IF(AND('1 - 4 Hr Raw Data'!S48="",'2 - 24 Hr Raw Data'!S48=""),'2 - 24 Hr Raw Data'!O48,"")</f>
        <v>0</v>
      </c>
      <c r="K52" s="144" t="e">
        <f>IF(AND('1 - 4 Hr Raw Data'!S48="",'2 - 24 Hr Raw Data'!S48=""),(F52/(E52))*100,"")</f>
        <v>#DIV/0!</v>
      </c>
      <c r="L52" s="104" t="e">
        <f ca="1">IF(AND('1 - 4 Hr Raw Data'!S48="",'2 - 24 Hr Raw Data'!S48=""),K52/$K$11,"")</f>
        <v>#DIV/0!</v>
      </c>
      <c r="M52" s="142" t="e">
        <f>IF(AND('1 - 4 Hr Raw Data'!S48="",'2 - 24 Hr Raw Data'!S48=""),(G52/(E52))*100,"")</f>
        <v>#DIV/0!</v>
      </c>
      <c r="N52" s="104" t="e">
        <f ca="1">IF(AND('1 - 4 Hr Raw Data'!S48="",'2 - 24 Hr Raw Data'!S48=""),M52/$M$11,"")</f>
        <v>#DIV/0!</v>
      </c>
      <c r="O52" s="207" t="e">
        <f>IF(AND('1 - 4 Hr Raw Data'!S48="",'2 - 24 Hr Raw Data'!S48=""),(H52/(E52))*100,"")</f>
        <v>#DIV/0!</v>
      </c>
      <c r="P52" s="207" t="e">
        <f ca="1">IF(AND('1 - 4 Hr Raw Data'!S48="",'2 - 24 Hr Raw Data'!S48=""),O52/$O$11,"")</f>
        <v>#DIV/0!</v>
      </c>
      <c r="Q52" s="144" t="e">
        <f ca="1">IF(AND('1 - 4 Hr Raw Data'!S48="",'2 - 24 Hr Raw Data'!S48=""),I52/$I$11,"")</f>
        <v>#REF!</v>
      </c>
      <c r="R52" s="104" t="e">
        <f ca="1">IF(AND('1 - 4 Hr Raw Data'!S48="",'2 - 24 Hr Raw Data'!S48=""),J52/$J$11,"")</f>
        <v>#REF!</v>
      </c>
      <c r="S52" s="105" t="e">
        <f>IF(AND('1 - 4 Hr Raw Data'!S48="",'2 - 24 Hr Raw Data'!S48=""),(E52/D52)*($S$4/1.042)*2,"")</f>
        <v>#DIV/0!</v>
      </c>
      <c r="T52" s="104" t="e">
        <f>IF(AND('1 - 4 Hr Raw Data'!S48="",'2 - 24 Hr Raw Data'!S48=""),LOG(S52/S$6,2),"")</f>
        <v>#DIV/0!</v>
      </c>
      <c r="U52" s="106" t="e">
        <f ca="1">IF(AND('1 - 4 Hr Raw Data'!S48="",'2 - 24 Hr Raw Data'!S48=""),(S52/S$11)*100,"")</f>
        <v>#DIV/0!</v>
      </c>
      <c r="V52" s="106" t="e">
        <f ca="1">IF(AND('1 - 4 Hr Raw Data'!S48="",'2 - 24 Hr Raw Data'!S48=""),(S52-S$6)/(S$11-S$6)*100,"")</f>
        <v>#DIV/0!</v>
      </c>
      <c r="W52" s="118" t="e">
        <f ca="1">IF(AND('1 - 4 Hr Raw Data'!S48="",'2 - 24 Hr Raw Data'!S48=""),(T52/T$11)*100,"")</f>
        <v>#DIV/0!</v>
      </c>
      <c r="X52" s="195" t="e">
        <f ca="1">IF(U52&lt;20,"% RNC less than 20 %",IF(AND('1 - 4 Hr Raw Data'!S48&lt;&gt;"",'2 - 24 Hr Raw Data'!S48=""),"4 Hour: "&amp;'1 - 4 Hr Raw Data'!S48,IF(AND('1 - 4 Hr Raw Data'!S48="",'2 - 24 Hr Raw Data'!S48&lt;&gt;""),"24 Hour: "&amp;'2 - 24 Hr Raw Data'!S48,IF(AND('1 - 4 Hr Raw Data'!S48="",'2 - 24 Hr Raw Data'!S48=""),"","4 Hour: "&amp;'1 - 4 Hr Raw Data'!S48&amp;"; 24 Hour: "&amp;'2 - 24 Hr Raw Data'!S48))))</f>
        <v>#DIV/0!</v>
      </c>
      <c r="Y52" s="13" t="b">
        <f t="shared" ca="1" si="0"/>
        <v>0</v>
      </c>
    </row>
    <row r="53" spans="1:25" ht="14" x14ac:dyDescent="0.15">
      <c r="A53" s="228" t="str">
        <f>IF('2 - 24 Hr Raw Data'!Q49="","",'2 - 24 Hr Raw Data'!Q49)</f>
        <v/>
      </c>
      <c r="B53" s="154" t="str">
        <f>IF(A53="","",'3 - 4 Hr Calc Data'!B53)</f>
        <v/>
      </c>
      <c r="C53" s="191" t="str">
        <f>IF(A53="","",'2 - 24 Hr Raw Data'!R49)</f>
        <v/>
      </c>
      <c r="D53" s="116">
        <f>IF(AND('1 - 4 Hr Raw Data'!S49="",'2 - 24 Hr Raw Data'!S49=""),'2 - 24 Hr Raw Data'!B49,"")</f>
        <v>0</v>
      </c>
      <c r="E53" s="105">
        <f>IF(AND('1 - 4 Hr Raw Data'!S49="",'2 - 24 Hr Raw Data'!S49=""),'2 - 24 Hr Raw Data'!J49,"")</f>
        <v>0</v>
      </c>
      <c r="F53" s="103">
        <f>IF(AND('1 - 4 Hr Raw Data'!S49="",'2 - 24 Hr Raw Data'!S49=""),'2 - 24 Hr Raw Data'!K49,"")</f>
        <v>0</v>
      </c>
      <c r="G53" s="103">
        <f>IF(AND('1 - 4 Hr Raw Data'!S49="",'2 - 24 Hr Raw Data'!S49=""),'2 - 24 Hr Raw Data'!L49,"")</f>
        <v>0</v>
      </c>
      <c r="H53" s="206">
        <f>IF(AND('1 - 4 Hr Raw Data'!S49="",'2 - 24 Hr Raw Data'!S49=""),'2 - 24 Hr Raw Data'!M49,"")</f>
        <v>0</v>
      </c>
      <c r="I53" s="106">
        <f>IF(AND('1 - 4 Hr Raw Data'!S49="",'2 - 24 Hr Raw Data'!S49=""),'2 - 24 Hr Raw Data'!N49,"")</f>
        <v>0</v>
      </c>
      <c r="J53" s="307">
        <f>IF(AND('1 - 4 Hr Raw Data'!S49="",'2 - 24 Hr Raw Data'!S49=""),'2 - 24 Hr Raw Data'!O49,"")</f>
        <v>0</v>
      </c>
      <c r="K53" s="144" t="e">
        <f>IF(AND('1 - 4 Hr Raw Data'!S49="",'2 - 24 Hr Raw Data'!S49=""),(F53/(E53))*100,"")</f>
        <v>#DIV/0!</v>
      </c>
      <c r="L53" s="104" t="e">
        <f ca="1">IF(AND('1 - 4 Hr Raw Data'!S49="",'2 - 24 Hr Raw Data'!S49=""),K53/$K$11,"")</f>
        <v>#DIV/0!</v>
      </c>
      <c r="M53" s="142" t="e">
        <f>IF(AND('1 - 4 Hr Raw Data'!S49="",'2 - 24 Hr Raw Data'!S49=""),(G53/(E53))*100,"")</f>
        <v>#DIV/0!</v>
      </c>
      <c r="N53" s="104" t="e">
        <f ca="1">IF(AND('1 - 4 Hr Raw Data'!S49="",'2 - 24 Hr Raw Data'!S49=""),M53/$M$11,"")</f>
        <v>#DIV/0!</v>
      </c>
      <c r="O53" s="207" t="e">
        <f>IF(AND('1 - 4 Hr Raw Data'!S49="",'2 - 24 Hr Raw Data'!S49=""),(H53/(E53))*100,"")</f>
        <v>#DIV/0!</v>
      </c>
      <c r="P53" s="207" t="e">
        <f ca="1">IF(AND('1 - 4 Hr Raw Data'!S49="",'2 - 24 Hr Raw Data'!S49=""),O53/$O$11,"")</f>
        <v>#DIV/0!</v>
      </c>
      <c r="Q53" s="144" t="e">
        <f ca="1">IF(AND('1 - 4 Hr Raw Data'!S49="",'2 - 24 Hr Raw Data'!S49=""),I53/$I$11,"")</f>
        <v>#REF!</v>
      </c>
      <c r="R53" s="104" t="e">
        <f ca="1">IF(AND('1 - 4 Hr Raw Data'!S49="",'2 - 24 Hr Raw Data'!S49=""),J53/$J$11,"")</f>
        <v>#REF!</v>
      </c>
      <c r="S53" s="105" t="e">
        <f>IF(AND('1 - 4 Hr Raw Data'!S49="",'2 - 24 Hr Raw Data'!S49=""),(E53/D53)*($S$4/1.042)*2,"")</f>
        <v>#DIV/0!</v>
      </c>
      <c r="T53" s="104" t="e">
        <f>IF(AND('1 - 4 Hr Raw Data'!S49="",'2 - 24 Hr Raw Data'!S49=""),LOG(S53/S$6,2),"")</f>
        <v>#DIV/0!</v>
      </c>
      <c r="U53" s="106" t="e">
        <f ca="1">IF(AND('1 - 4 Hr Raw Data'!S49="",'2 - 24 Hr Raw Data'!S49=""),(S53/S$11)*100,"")</f>
        <v>#DIV/0!</v>
      </c>
      <c r="V53" s="106" t="e">
        <f ca="1">IF(AND('1 - 4 Hr Raw Data'!S49="",'2 - 24 Hr Raw Data'!S49=""),(S53-S$6)/(S$11-S$6)*100,"")</f>
        <v>#DIV/0!</v>
      </c>
      <c r="W53" s="118" t="e">
        <f ca="1">IF(AND('1 - 4 Hr Raw Data'!S49="",'2 - 24 Hr Raw Data'!S49=""),(T53/T$11)*100,"")</f>
        <v>#DIV/0!</v>
      </c>
      <c r="X53" s="195" t="e">
        <f ca="1">IF(U53&lt;20,"% RNC less than 20 %",IF(AND('1 - 4 Hr Raw Data'!S49&lt;&gt;"",'2 - 24 Hr Raw Data'!S49=""),"4 Hour: "&amp;'1 - 4 Hr Raw Data'!S49,IF(AND('1 - 4 Hr Raw Data'!S49="",'2 - 24 Hr Raw Data'!S49&lt;&gt;""),"24 Hour: "&amp;'2 - 24 Hr Raw Data'!S49,IF(AND('1 - 4 Hr Raw Data'!S49="",'2 - 24 Hr Raw Data'!S49=""),"","4 Hour: "&amp;'1 - 4 Hr Raw Data'!S49&amp;"; 24 Hour: "&amp;'2 - 24 Hr Raw Data'!S49))))</f>
        <v>#DIV/0!</v>
      </c>
      <c r="Y53" s="13" t="b">
        <f t="shared" ca="1" si="0"/>
        <v>0</v>
      </c>
    </row>
    <row r="54" spans="1:25" ht="14" x14ac:dyDescent="0.15">
      <c r="A54" s="228" t="str">
        <f>IF('2 - 24 Hr Raw Data'!Q50="","",'2 - 24 Hr Raw Data'!Q50)</f>
        <v/>
      </c>
      <c r="B54" s="154" t="str">
        <f>IF(A54="","",'3 - 4 Hr Calc Data'!B54)</f>
        <v/>
      </c>
      <c r="C54" s="191" t="str">
        <f>IF(A54="","",'2 - 24 Hr Raw Data'!R50)</f>
        <v/>
      </c>
      <c r="D54" s="116">
        <f>IF(AND('1 - 4 Hr Raw Data'!S50="",'2 - 24 Hr Raw Data'!S50=""),'2 - 24 Hr Raw Data'!B50,"")</f>
        <v>0</v>
      </c>
      <c r="E54" s="105">
        <f>IF(AND('1 - 4 Hr Raw Data'!S50="",'2 - 24 Hr Raw Data'!S50=""),'2 - 24 Hr Raw Data'!J50,"")</f>
        <v>0</v>
      </c>
      <c r="F54" s="103">
        <f>IF(AND('1 - 4 Hr Raw Data'!S50="",'2 - 24 Hr Raw Data'!S50=""),'2 - 24 Hr Raw Data'!K50,"")</f>
        <v>0</v>
      </c>
      <c r="G54" s="103">
        <f>IF(AND('1 - 4 Hr Raw Data'!S50="",'2 - 24 Hr Raw Data'!S50=""),'2 - 24 Hr Raw Data'!L50,"")</f>
        <v>0</v>
      </c>
      <c r="H54" s="206">
        <f>IF(AND('1 - 4 Hr Raw Data'!S50="",'2 - 24 Hr Raw Data'!S50=""),'2 - 24 Hr Raw Data'!M50,"")</f>
        <v>0</v>
      </c>
      <c r="I54" s="106">
        <f>IF(AND('1 - 4 Hr Raw Data'!S50="",'2 - 24 Hr Raw Data'!S50=""),'2 - 24 Hr Raw Data'!N50,"")</f>
        <v>0</v>
      </c>
      <c r="J54" s="307">
        <f>IF(AND('1 - 4 Hr Raw Data'!S50="",'2 - 24 Hr Raw Data'!S50=""),'2 - 24 Hr Raw Data'!O50,"")</f>
        <v>0</v>
      </c>
      <c r="K54" s="144" t="e">
        <f>IF(AND('1 - 4 Hr Raw Data'!S50="",'2 - 24 Hr Raw Data'!S50=""),(F54/(E54))*100,"")</f>
        <v>#DIV/0!</v>
      </c>
      <c r="L54" s="104" t="e">
        <f ca="1">IF(AND('1 - 4 Hr Raw Data'!S50="",'2 - 24 Hr Raw Data'!S50=""),K54/$K$11,"")</f>
        <v>#DIV/0!</v>
      </c>
      <c r="M54" s="142" t="e">
        <f>IF(AND('1 - 4 Hr Raw Data'!S50="",'2 - 24 Hr Raw Data'!S50=""),(G54/(E54))*100,"")</f>
        <v>#DIV/0!</v>
      </c>
      <c r="N54" s="104" t="e">
        <f ca="1">IF(AND('1 - 4 Hr Raw Data'!S50="",'2 - 24 Hr Raw Data'!S50=""),M54/$M$11,"")</f>
        <v>#DIV/0!</v>
      </c>
      <c r="O54" s="207" t="e">
        <f>IF(AND('1 - 4 Hr Raw Data'!S50="",'2 - 24 Hr Raw Data'!S50=""),(H54/(E54))*100,"")</f>
        <v>#DIV/0!</v>
      </c>
      <c r="P54" s="207" t="e">
        <f ca="1">IF(AND('1 - 4 Hr Raw Data'!S50="",'2 - 24 Hr Raw Data'!S50=""),O54/$O$11,"")</f>
        <v>#DIV/0!</v>
      </c>
      <c r="Q54" s="144" t="e">
        <f ca="1">IF(AND('1 - 4 Hr Raw Data'!S50="",'2 - 24 Hr Raw Data'!S50=""),I54/$I$11,"")</f>
        <v>#REF!</v>
      </c>
      <c r="R54" s="104" t="e">
        <f ca="1">IF(AND('1 - 4 Hr Raw Data'!S50="",'2 - 24 Hr Raw Data'!S50=""),J54/$J$11,"")</f>
        <v>#REF!</v>
      </c>
      <c r="S54" s="105" t="e">
        <f>IF(AND('1 - 4 Hr Raw Data'!S50="",'2 - 24 Hr Raw Data'!S50=""),(E54/D54)*($S$4/1.042)*2,"")</f>
        <v>#DIV/0!</v>
      </c>
      <c r="T54" s="104" t="e">
        <f>IF(AND('1 - 4 Hr Raw Data'!S50="",'2 - 24 Hr Raw Data'!S50=""),LOG(S54/S$6,2),"")</f>
        <v>#DIV/0!</v>
      </c>
      <c r="U54" s="106" t="e">
        <f ca="1">IF(AND('1 - 4 Hr Raw Data'!S50="",'2 - 24 Hr Raw Data'!S50=""),(S54/S$11)*100,"")</f>
        <v>#DIV/0!</v>
      </c>
      <c r="V54" s="106" t="e">
        <f ca="1">IF(AND('1 - 4 Hr Raw Data'!S50="",'2 - 24 Hr Raw Data'!S50=""),(S54-S$6)/(S$11-S$6)*100,"")</f>
        <v>#DIV/0!</v>
      </c>
      <c r="W54" s="118" t="e">
        <f ca="1">IF(AND('1 - 4 Hr Raw Data'!S50="",'2 - 24 Hr Raw Data'!S50=""),(T54/T$11)*100,"")</f>
        <v>#DIV/0!</v>
      </c>
      <c r="X54" s="195" t="e">
        <f ca="1">IF(U54&lt;20,"% RNC less than 20 %",IF(AND('1 - 4 Hr Raw Data'!S50&lt;&gt;"",'2 - 24 Hr Raw Data'!S50=""),"4 Hour: "&amp;'1 - 4 Hr Raw Data'!S50,IF(AND('1 - 4 Hr Raw Data'!S50="",'2 - 24 Hr Raw Data'!S50&lt;&gt;""),"24 Hour: "&amp;'2 - 24 Hr Raw Data'!S50,IF(AND('1 - 4 Hr Raw Data'!S50="",'2 - 24 Hr Raw Data'!S50=""),"","4 Hour: "&amp;'1 - 4 Hr Raw Data'!S50&amp;"; 24 Hour: "&amp;'2 - 24 Hr Raw Data'!S50))))</f>
        <v>#DIV/0!</v>
      </c>
      <c r="Y54" s="13" t="b">
        <f t="shared" ca="1" si="0"/>
        <v>0</v>
      </c>
    </row>
    <row r="55" spans="1:25" ht="14" x14ac:dyDescent="0.15">
      <c r="A55" s="228" t="str">
        <f>IF('2 - 24 Hr Raw Data'!Q51="","",'2 - 24 Hr Raw Data'!Q51)</f>
        <v/>
      </c>
      <c r="B55" s="154" t="str">
        <f>IF(A55="","",'3 - 4 Hr Calc Data'!B55)</f>
        <v/>
      </c>
      <c r="C55" s="191" t="str">
        <f>IF(A55="","",'2 - 24 Hr Raw Data'!R51)</f>
        <v/>
      </c>
      <c r="D55" s="116">
        <f>IF(AND('1 - 4 Hr Raw Data'!S51="",'2 - 24 Hr Raw Data'!S51=""),'2 - 24 Hr Raw Data'!B51,"")</f>
        <v>0</v>
      </c>
      <c r="E55" s="105">
        <f>IF(AND('1 - 4 Hr Raw Data'!S51="",'2 - 24 Hr Raw Data'!S51=""),'2 - 24 Hr Raw Data'!J51,"")</f>
        <v>0</v>
      </c>
      <c r="F55" s="103">
        <f>IF(AND('1 - 4 Hr Raw Data'!S51="",'2 - 24 Hr Raw Data'!S51=""),'2 - 24 Hr Raw Data'!K51,"")</f>
        <v>0</v>
      </c>
      <c r="G55" s="103">
        <f>IF(AND('1 - 4 Hr Raw Data'!S51="",'2 - 24 Hr Raw Data'!S51=""),'2 - 24 Hr Raw Data'!L51,"")</f>
        <v>0</v>
      </c>
      <c r="H55" s="206">
        <f>IF(AND('1 - 4 Hr Raw Data'!S51="",'2 - 24 Hr Raw Data'!S51=""),'2 - 24 Hr Raw Data'!M51,"")</f>
        <v>0</v>
      </c>
      <c r="I55" s="106">
        <f>IF(AND('1 - 4 Hr Raw Data'!S51="",'2 - 24 Hr Raw Data'!S51=""),'2 - 24 Hr Raw Data'!N51,"")</f>
        <v>0</v>
      </c>
      <c r="J55" s="307">
        <f>IF(AND('1 - 4 Hr Raw Data'!S51="",'2 - 24 Hr Raw Data'!S51=""),'2 - 24 Hr Raw Data'!O51,"")</f>
        <v>0</v>
      </c>
      <c r="K55" s="144" t="e">
        <f>IF(AND('1 - 4 Hr Raw Data'!S51="",'2 - 24 Hr Raw Data'!S51=""),(F55/(E55))*100,"")</f>
        <v>#DIV/0!</v>
      </c>
      <c r="L55" s="104" t="e">
        <f ca="1">IF(AND('1 - 4 Hr Raw Data'!S51="",'2 - 24 Hr Raw Data'!S51=""),K55/$K$11,"")</f>
        <v>#DIV/0!</v>
      </c>
      <c r="M55" s="142" t="e">
        <f>IF(AND('1 - 4 Hr Raw Data'!S51="",'2 - 24 Hr Raw Data'!S51=""),(G55/(E55))*100,"")</f>
        <v>#DIV/0!</v>
      </c>
      <c r="N55" s="104" t="e">
        <f ca="1">IF(AND('1 - 4 Hr Raw Data'!S51="",'2 - 24 Hr Raw Data'!S51=""),M55/$M$11,"")</f>
        <v>#DIV/0!</v>
      </c>
      <c r="O55" s="207" t="e">
        <f>IF(AND('1 - 4 Hr Raw Data'!S51="",'2 - 24 Hr Raw Data'!S51=""),(H55/(E55))*100,"")</f>
        <v>#DIV/0!</v>
      </c>
      <c r="P55" s="207" t="e">
        <f ca="1">IF(AND('1 - 4 Hr Raw Data'!S51="",'2 - 24 Hr Raw Data'!S51=""),O55/$O$11,"")</f>
        <v>#DIV/0!</v>
      </c>
      <c r="Q55" s="144" t="e">
        <f ca="1">IF(AND('1 - 4 Hr Raw Data'!S51="",'2 - 24 Hr Raw Data'!S51=""),I55/$I$11,"")</f>
        <v>#REF!</v>
      </c>
      <c r="R55" s="104" t="e">
        <f ca="1">IF(AND('1 - 4 Hr Raw Data'!S51="",'2 - 24 Hr Raw Data'!S51=""),J55/$J$11,"")</f>
        <v>#REF!</v>
      </c>
      <c r="S55" s="105" t="e">
        <f>IF(AND('1 - 4 Hr Raw Data'!S51="",'2 - 24 Hr Raw Data'!S51=""),(E55/D55)*($S$4/1.042)*2,"")</f>
        <v>#DIV/0!</v>
      </c>
      <c r="T55" s="104" t="e">
        <f>IF(AND('1 - 4 Hr Raw Data'!S51="",'2 - 24 Hr Raw Data'!S51=""),LOG(S55/S$6,2),"")</f>
        <v>#DIV/0!</v>
      </c>
      <c r="U55" s="106" t="e">
        <f ca="1">IF(AND('1 - 4 Hr Raw Data'!S51="",'2 - 24 Hr Raw Data'!S51=""),(S55/S$11)*100,"")</f>
        <v>#DIV/0!</v>
      </c>
      <c r="V55" s="106" t="e">
        <f ca="1">IF(AND('1 - 4 Hr Raw Data'!S51="",'2 - 24 Hr Raw Data'!S51=""),(S55-S$6)/(S$11-S$6)*100,"")</f>
        <v>#DIV/0!</v>
      </c>
      <c r="W55" s="118" t="e">
        <f ca="1">IF(AND('1 - 4 Hr Raw Data'!S51="",'2 - 24 Hr Raw Data'!S51=""),(T55/T$11)*100,"")</f>
        <v>#DIV/0!</v>
      </c>
      <c r="X55" s="195" t="e">
        <f ca="1">IF(U55&lt;20,"% RNC less than 20 %",IF(AND('1 - 4 Hr Raw Data'!S51&lt;&gt;"",'2 - 24 Hr Raw Data'!S51=""),"4 Hour: "&amp;'1 - 4 Hr Raw Data'!S51,IF(AND('1 - 4 Hr Raw Data'!S51="",'2 - 24 Hr Raw Data'!S51&lt;&gt;""),"24 Hour: "&amp;'2 - 24 Hr Raw Data'!S51,IF(AND('1 - 4 Hr Raw Data'!S51="",'2 - 24 Hr Raw Data'!S51=""),"","4 Hour: "&amp;'1 - 4 Hr Raw Data'!S51&amp;"; 24 Hour: "&amp;'2 - 24 Hr Raw Data'!S51))))</f>
        <v>#DIV/0!</v>
      </c>
      <c r="Y55" s="13" t="b">
        <f t="shared" ca="1" si="0"/>
        <v>0</v>
      </c>
    </row>
    <row r="56" spans="1:25" ht="14" x14ac:dyDescent="0.15">
      <c r="A56" s="228" t="str">
        <f>IF('2 - 24 Hr Raw Data'!Q52="","",'2 - 24 Hr Raw Data'!Q52)</f>
        <v/>
      </c>
      <c r="B56" s="154" t="str">
        <f>IF(A56="","",'3 - 4 Hr Calc Data'!B56)</f>
        <v/>
      </c>
      <c r="C56" s="191" t="str">
        <f>IF(A56="","",'2 - 24 Hr Raw Data'!R52)</f>
        <v/>
      </c>
      <c r="D56" s="116">
        <f>IF(AND('1 - 4 Hr Raw Data'!S52="",'2 - 24 Hr Raw Data'!S52=""),'2 - 24 Hr Raw Data'!B52,"")</f>
        <v>0</v>
      </c>
      <c r="E56" s="105">
        <f>IF(AND('1 - 4 Hr Raw Data'!S52="",'2 - 24 Hr Raw Data'!S52=""),'2 - 24 Hr Raw Data'!J52,"")</f>
        <v>0</v>
      </c>
      <c r="F56" s="103">
        <f>IF(AND('1 - 4 Hr Raw Data'!S52="",'2 - 24 Hr Raw Data'!S52=""),'2 - 24 Hr Raw Data'!K52,"")</f>
        <v>0</v>
      </c>
      <c r="G56" s="103">
        <f>IF(AND('1 - 4 Hr Raw Data'!S52="",'2 - 24 Hr Raw Data'!S52=""),'2 - 24 Hr Raw Data'!L52,"")</f>
        <v>0</v>
      </c>
      <c r="H56" s="206">
        <f>IF(AND('1 - 4 Hr Raw Data'!S52="",'2 - 24 Hr Raw Data'!S52=""),'2 - 24 Hr Raw Data'!M52,"")</f>
        <v>0</v>
      </c>
      <c r="I56" s="106">
        <f>IF(AND('1 - 4 Hr Raw Data'!S52="",'2 - 24 Hr Raw Data'!S52=""),'2 - 24 Hr Raw Data'!N52,"")</f>
        <v>0</v>
      </c>
      <c r="J56" s="307">
        <f>IF(AND('1 - 4 Hr Raw Data'!S52="",'2 - 24 Hr Raw Data'!S52=""),'2 - 24 Hr Raw Data'!O52,"")</f>
        <v>0</v>
      </c>
      <c r="K56" s="144" t="e">
        <f>IF(AND('1 - 4 Hr Raw Data'!S52="",'2 - 24 Hr Raw Data'!S52=""),(F56/(E56))*100,"")</f>
        <v>#DIV/0!</v>
      </c>
      <c r="L56" s="104" t="e">
        <f ca="1">IF(AND('1 - 4 Hr Raw Data'!S52="",'2 - 24 Hr Raw Data'!S52=""),K56/$K$11,"")</f>
        <v>#DIV/0!</v>
      </c>
      <c r="M56" s="142" t="e">
        <f>IF(AND('1 - 4 Hr Raw Data'!S52="",'2 - 24 Hr Raw Data'!S52=""),(G56/(E56))*100,"")</f>
        <v>#DIV/0!</v>
      </c>
      <c r="N56" s="104" t="e">
        <f ca="1">IF(AND('1 - 4 Hr Raw Data'!S52="",'2 - 24 Hr Raw Data'!S52=""),M56/$M$11,"")</f>
        <v>#DIV/0!</v>
      </c>
      <c r="O56" s="207" t="e">
        <f>IF(AND('1 - 4 Hr Raw Data'!S52="",'2 - 24 Hr Raw Data'!S52=""),(H56/(E56))*100,"")</f>
        <v>#DIV/0!</v>
      </c>
      <c r="P56" s="207" t="e">
        <f ca="1">IF(AND('1 - 4 Hr Raw Data'!S52="",'2 - 24 Hr Raw Data'!S52=""),O56/$O$11,"")</f>
        <v>#DIV/0!</v>
      </c>
      <c r="Q56" s="144" t="e">
        <f ca="1">IF(AND('1 - 4 Hr Raw Data'!S52="",'2 - 24 Hr Raw Data'!S52=""),I56/$I$11,"")</f>
        <v>#REF!</v>
      </c>
      <c r="R56" s="104" t="e">
        <f ca="1">IF(AND('1 - 4 Hr Raw Data'!S52="",'2 - 24 Hr Raw Data'!S52=""),J56/$J$11,"")</f>
        <v>#REF!</v>
      </c>
      <c r="S56" s="105" t="e">
        <f>IF(AND('1 - 4 Hr Raw Data'!S52="",'2 - 24 Hr Raw Data'!S52=""),(E56/D56)*($S$4/1.042)*2,"")</f>
        <v>#DIV/0!</v>
      </c>
      <c r="T56" s="104" t="e">
        <f>IF(AND('1 - 4 Hr Raw Data'!S52="",'2 - 24 Hr Raw Data'!S52=""),LOG(S56/S$6,2),"")</f>
        <v>#DIV/0!</v>
      </c>
      <c r="U56" s="106" t="e">
        <f ca="1">IF(AND('1 - 4 Hr Raw Data'!S52="",'2 - 24 Hr Raw Data'!S52=""),(S56/S$11)*100,"")</f>
        <v>#DIV/0!</v>
      </c>
      <c r="V56" s="106" t="e">
        <f ca="1">IF(AND('1 - 4 Hr Raw Data'!S52="",'2 - 24 Hr Raw Data'!S52=""),(S56-S$6)/(S$11-S$6)*100,"")</f>
        <v>#DIV/0!</v>
      </c>
      <c r="W56" s="118" t="e">
        <f ca="1">IF(AND('1 - 4 Hr Raw Data'!S52="",'2 - 24 Hr Raw Data'!S52=""),(T56/T$11)*100,"")</f>
        <v>#DIV/0!</v>
      </c>
      <c r="X56" s="195" t="e">
        <f ca="1">IF(U56&lt;20,"% RNC less than 20 %",IF(AND('1 - 4 Hr Raw Data'!S52&lt;&gt;"",'2 - 24 Hr Raw Data'!S52=""),"4 Hour: "&amp;'1 - 4 Hr Raw Data'!S52,IF(AND('1 - 4 Hr Raw Data'!S52="",'2 - 24 Hr Raw Data'!S52&lt;&gt;""),"24 Hour: "&amp;'2 - 24 Hr Raw Data'!S52,IF(AND('1 - 4 Hr Raw Data'!S52="",'2 - 24 Hr Raw Data'!S52=""),"","4 Hour: "&amp;'1 - 4 Hr Raw Data'!S52&amp;"; 24 Hour: "&amp;'2 - 24 Hr Raw Data'!S52))))</f>
        <v>#DIV/0!</v>
      </c>
      <c r="Y56" s="13" t="b">
        <f t="shared" ca="1" si="0"/>
        <v>0</v>
      </c>
    </row>
    <row r="57" spans="1:25" ht="14" x14ac:dyDescent="0.15">
      <c r="A57" s="228" t="str">
        <f>IF('2 - 24 Hr Raw Data'!Q53="","",'2 - 24 Hr Raw Data'!Q53)</f>
        <v/>
      </c>
      <c r="B57" s="154" t="str">
        <f>IF(A57="","",'3 - 4 Hr Calc Data'!B57)</f>
        <v/>
      </c>
      <c r="C57" s="191" t="str">
        <f>IF(A57="","",'2 - 24 Hr Raw Data'!R53)</f>
        <v/>
      </c>
      <c r="D57" s="116">
        <f>IF(AND('1 - 4 Hr Raw Data'!S53="",'2 - 24 Hr Raw Data'!S53=""),'2 - 24 Hr Raw Data'!B53,"")</f>
        <v>0</v>
      </c>
      <c r="E57" s="105">
        <f>IF(AND('1 - 4 Hr Raw Data'!S53="",'2 - 24 Hr Raw Data'!S53=""),'2 - 24 Hr Raw Data'!J53,"")</f>
        <v>0</v>
      </c>
      <c r="F57" s="103">
        <f>IF(AND('1 - 4 Hr Raw Data'!S53="",'2 - 24 Hr Raw Data'!S53=""),'2 - 24 Hr Raw Data'!K53,"")</f>
        <v>0</v>
      </c>
      <c r="G57" s="103">
        <f>IF(AND('1 - 4 Hr Raw Data'!S53="",'2 - 24 Hr Raw Data'!S53=""),'2 - 24 Hr Raw Data'!L53,"")</f>
        <v>0</v>
      </c>
      <c r="H57" s="206">
        <f>IF(AND('1 - 4 Hr Raw Data'!S53="",'2 - 24 Hr Raw Data'!S53=""),'2 - 24 Hr Raw Data'!M53,"")</f>
        <v>0</v>
      </c>
      <c r="I57" s="106">
        <f>IF(AND('1 - 4 Hr Raw Data'!S53="",'2 - 24 Hr Raw Data'!S53=""),'2 - 24 Hr Raw Data'!N53,"")</f>
        <v>0</v>
      </c>
      <c r="J57" s="307">
        <f>IF(AND('1 - 4 Hr Raw Data'!S53="",'2 - 24 Hr Raw Data'!S53=""),'2 - 24 Hr Raw Data'!O53,"")</f>
        <v>0</v>
      </c>
      <c r="K57" s="144" t="e">
        <f>IF(AND('1 - 4 Hr Raw Data'!S53="",'2 - 24 Hr Raw Data'!S53=""),(F57/(E57))*100,"")</f>
        <v>#DIV/0!</v>
      </c>
      <c r="L57" s="104" t="e">
        <f ca="1">IF(AND('1 - 4 Hr Raw Data'!S53="",'2 - 24 Hr Raw Data'!S53=""),K57/$K$11,"")</f>
        <v>#DIV/0!</v>
      </c>
      <c r="M57" s="142" t="e">
        <f>IF(AND('1 - 4 Hr Raw Data'!S53="",'2 - 24 Hr Raw Data'!S53=""),(G57/(E57))*100,"")</f>
        <v>#DIV/0!</v>
      </c>
      <c r="N57" s="104" t="e">
        <f ca="1">IF(AND('1 - 4 Hr Raw Data'!S53="",'2 - 24 Hr Raw Data'!S53=""),M57/$M$11,"")</f>
        <v>#DIV/0!</v>
      </c>
      <c r="O57" s="207" t="e">
        <f>IF(AND('1 - 4 Hr Raw Data'!S53="",'2 - 24 Hr Raw Data'!S53=""),(H57/(E57))*100,"")</f>
        <v>#DIV/0!</v>
      </c>
      <c r="P57" s="207" t="e">
        <f ca="1">IF(AND('1 - 4 Hr Raw Data'!S53="",'2 - 24 Hr Raw Data'!S53=""),O57/$O$11,"")</f>
        <v>#DIV/0!</v>
      </c>
      <c r="Q57" s="144" t="e">
        <f ca="1">IF(AND('1 - 4 Hr Raw Data'!S53="",'2 - 24 Hr Raw Data'!S53=""),I57/$I$11,"")</f>
        <v>#REF!</v>
      </c>
      <c r="R57" s="104" t="e">
        <f ca="1">IF(AND('1 - 4 Hr Raw Data'!S53="",'2 - 24 Hr Raw Data'!S53=""),J57/$J$11,"")</f>
        <v>#REF!</v>
      </c>
      <c r="S57" s="105" t="e">
        <f>IF(AND('1 - 4 Hr Raw Data'!S53="",'2 - 24 Hr Raw Data'!S53=""),(E57/D57)*($S$4/1.042)*2,"")</f>
        <v>#DIV/0!</v>
      </c>
      <c r="T57" s="104" t="e">
        <f>IF(AND('1 - 4 Hr Raw Data'!S53="",'2 - 24 Hr Raw Data'!S53=""),LOG(S57/S$6,2),"")</f>
        <v>#DIV/0!</v>
      </c>
      <c r="U57" s="106" t="e">
        <f ca="1">IF(AND('1 - 4 Hr Raw Data'!S53="",'2 - 24 Hr Raw Data'!S53=""),(S57/S$11)*100,"")</f>
        <v>#DIV/0!</v>
      </c>
      <c r="V57" s="106" t="e">
        <f ca="1">IF(AND('1 - 4 Hr Raw Data'!S53="",'2 - 24 Hr Raw Data'!S53=""),(S57-S$6)/(S$11-S$6)*100,"")</f>
        <v>#DIV/0!</v>
      </c>
      <c r="W57" s="118" t="e">
        <f ca="1">IF(AND('1 - 4 Hr Raw Data'!S53="",'2 - 24 Hr Raw Data'!S53=""),(T57/T$11)*100,"")</f>
        <v>#DIV/0!</v>
      </c>
      <c r="X57" s="195" t="e">
        <f ca="1">IF(U57&lt;20,"% RNC less than 20 %",IF(AND('1 - 4 Hr Raw Data'!S53&lt;&gt;"",'2 - 24 Hr Raw Data'!S53=""),"4 Hour: "&amp;'1 - 4 Hr Raw Data'!S53,IF(AND('1 - 4 Hr Raw Data'!S53="",'2 - 24 Hr Raw Data'!S53&lt;&gt;""),"24 Hour: "&amp;'2 - 24 Hr Raw Data'!S53,IF(AND('1 - 4 Hr Raw Data'!S53="",'2 - 24 Hr Raw Data'!S53=""),"","4 Hour: "&amp;'1 - 4 Hr Raw Data'!S53&amp;"; 24 Hour: "&amp;'2 - 24 Hr Raw Data'!S53))))</f>
        <v>#DIV/0!</v>
      </c>
      <c r="Y57" s="13" t="b">
        <f t="shared" ca="1" si="0"/>
        <v>0</v>
      </c>
    </row>
    <row r="58" spans="1:25" ht="14" x14ac:dyDescent="0.15">
      <c r="A58" s="228" t="str">
        <f>IF('2 - 24 Hr Raw Data'!Q54="","",'2 - 24 Hr Raw Data'!Q54)</f>
        <v/>
      </c>
      <c r="B58" s="154" t="str">
        <f>IF(A58="","",'3 - 4 Hr Calc Data'!B58)</f>
        <v/>
      </c>
      <c r="C58" s="191" t="str">
        <f>IF(A58="","",'2 - 24 Hr Raw Data'!R54)</f>
        <v/>
      </c>
      <c r="D58" s="116">
        <f>IF(AND('1 - 4 Hr Raw Data'!S54="",'2 - 24 Hr Raw Data'!S54=""),'2 - 24 Hr Raw Data'!B54,"")</f>
        <v>0</v>
      </c>
      <c r="E58" s="105">
        <f>IF(AND('1 - 4 Hr Raw Data'!S54="",'2 - 24 Hr Raw Data'!S54=""),'2 - 24 Hr Raw Data'!J54,"")</f>
        <v>0</v>
      </c>
      <c r="F58" s="103">
        <f>IF(AND('1 - 4 Hr Raw Data'!S54="",'2 - 24 Hr Raw Data'!S54=""),'2 - 24 Hr Raw Data'!K54,"")</f>
        <v>0</v>
      </c>
      <c r="G58" s="103">
        <f>IF(AND('1 - 4 Hr Raw Data'!S54="",'2 - 24 Hr Raw Data'!S54=""),'2 - 24 Hr Raw Data'!L54,"")</f>
        <v>0</v>
      </c>
      <c r="H58" s="206">
        <f>IF(AND('1 - 4 Hr Raw Data'!S54="",'2 - 24 Hr Raw Data'!S54=""),'2 - 24 Hr Raw Data'!M54,"")</f>
        <v>0</v>
      </c>
      <c r="I58" s="106">
        <f>IF(AND('1 - 4 Hr Raw Data'!S54="",'2 - 24 Hr Raw Data'!S54=""),'2 - 24 Hr Raw Data'!N54,"")</f>
        <v>0</v>
      </c>
      <c r="J58" s="307">
        <f>IF(AND('1 - 4 Hr Raw Data'!S54="",'2 - 24 Hr Raw Data'!S54=""),'2 - 24 Hr Raw Data'!O54,"")</f>
        <v>0</v>
      </c>
      <c r="K58" s="144" t="e">
        <f>IF(AND('1 - 4 Hr Raw Data'!S54="",'2 - 24 Hr Raw Data'!S54=""),(F58/(E58))*100,"")</f>
        <v>#DIV/0!</v>
      </c>
      <c r="L58" s="104" t="e">
        <f ca="1">IF(AND('1 - 4 Hr Raw Data'!S54="",'2 - 24 Hr Raw Data'!S54=""),K58/$K$11,"")</f>
        <v>#DIV/0!</v>
      </c>
      <c r="M58" s="142" t="e">
        <f>IF(AND('1 - 4 Hr Raw Data'!S54="",'2 - 24 Hr Raw Data'!S54=""),(G58/(E58))*100,"")</f>
        <v>#DIV/0!</v>
      </c>
      <c r="N58" s="104" t="e">
        <f ca="1">IF(AND('1 - 4 Hr Raw Data'!S54="",'2 - 24 Hr Raw Data'!S54=""),M58/$M$11,"")</f>
        <v>#DIV/0!</v>
      </c>
      <c r="O58" s="207" t="e">
        <f>IF(AND('1 - 4 Hr Raw Data'!S54="",'2 - 24 Hr Raw Data'!S54=""),(H58/(E58))*100,"")</f>
        <v>#DIV/0!</v>
      </c>
      <c r="P58" s="207" t="e">
        <f ca="1">IF(AND('1 - 4 Hr Raw Data'!S54="",'2 - 24 Hr Raw Data'!S54=""),O58/$O$11,"")</f>
        <v>#DIV/0!</v>
      </c>
      <c r="Q58" s="144" t="e">
        <f ca="1">IF(AND('1 - 4 Hr Raw Data'!S54="",'2 - 24 Hr Raw Data'!S54=""),I58/$I$11,"")</f>
        <v>#REF!</v>
      </c>
      <c r="R58" s="104" t="e">
        <f ca="1">IF(AND('1 - 4 Hr Raw Data'!S54="",'2 - 24 Hr Raw Data'!S54=""),J58/$J$11,"")</f>
        <v>#REF!</v>
      </c>
      <c r="S58" s="105" t="e">
        <f>IF(AND('1 - 4 Hr Raw Data'!S54="",'2 - 24 Hr Raw Data'!S54=""),(E58/D58)*($S$4/1.042)*2,"")</f>
        <v>#DIV/0!</v>
      </c>
      <c r="T58" s="104" t="e">
        <f>IF(AND('1 - 4 Hr Raw Data'!S54="",'2 - 24 Hr Raw Data'!S54=""),LOG(S58/S$6,2),"")</f>
        <v>#DIV/0!</v>
      </c>
      <c r="U58" s="106" t="e">
        <f ca="1">IF(AND('1 - 4 Hr Raw Data'!S54="",'2 - 24 Hr Raw Data'!S54=""),(S58/S$11)*100,"")</f>
        <v>#DIV/0!</v>
      </c>
      <c r="V58" s="106" t="e">
        <f ca="1">IF(AND('1 - 4 Hr Raw Data'!S54="",'2 - 24 Hr Raw Data'!S54=""),(S58-S$6)/(S$11-S$6)*100,"")</f>
        <v>#DIV/0!</v>
      </c>
      <c r="W58" s="118" t="e">
        <f ca="1">IF(AND('1 - 4 Hr Raw Data'!S54="",'2 - 24 Hr Raw Data'!S54=""),(T58/T$11)*100,"")</f>
        <v>#DIV/0!</v>
      </c>
      <c r="X58" s="195" t="e">
        <f ca="1">IF(U58&lt;20,"% RNC less than 20 %",IF(AND('1 - 4 Hr Raw Data'!S54&lt;&gt;"",'2 - 24 Hr Raw Data'!S54=""),"4 Hour: "&amp;'1 - 4 Hr Raw Data'!S54,IF(AND('1 - 4 Hr Raw Data'!S54="",'2 - 24 Hr Raw Data'!S54&lt;&gt;""),"24 Hour: "&amp;'2 - 24 Hr Raw Data'!S54,IF(AND('1 - 4 Hr Raw Data'!S54="",'2 - 24 Hr Raw Data'!S54=""),"","4 Hour: "&amp;'1 - 4 Hr Raw Data'!S54&amp;"; 24 Hour: "&amp;'2 - 24 Hr Raw Data'!S54))))</f>
        <v>#DIV/0!</v>
      </c>
      <c r="Y58" s="13" t="b">
        <f t="shared" ca="1" si="0"/>
        <v>0</v>
      </c>
    </row>
    <row r="59" spans="1:25" ht="14" x14ac:dyDescent="0.15">
      <c r="A59" s="228" t="str">
        <f>IF('2 - 24 Hr Raw Data'!Q55="","",'2 - 24 Hr Raw Data'!Q55)</f>
        <v/>
      </c>
      <c r="B59" s="154" t="str">
        <f>IF(A59="","",'3 - 4 Hr Calc Data'!B59)</f>
        <v/>
      </c>
      <c r="C59" s="191" t="str">
        <f>IF(A59="","",'2 - 24 Hr Raw Data'!R55)</f>
        <v/>
      </c>
      <c r="D59" s="116">
        <f>IF(AND('1 - 4 Hr Raw Data'!S55="",'2 - 24 Hr Raw Data'!S55=""),'2 - 24 Hr Raw Data'!B55,"")</f>
        <v>0</v>
      </c>
      <c r="E59" s="105">
        <f>IF(AND('1 - 4 Hr Raw Data'!S55="",'2 - 24 Hr Raw Data'!S55=""),'2 - 24 Hr Raw Data'!J55,"")</f>
        <v>0</v>
      </c>
      <c r="F59" s="103">
        <f>IF(AND('1 - 4 Hr Raw Data'!S55="",'2 - 24 Hr Raw Data'!S55=""),'2 - 24 Hr Raw Data'!K55,"")</f>
        <v>0</v>
      </c>
      <c r="G59" s="103">
        <f>IF(AND('1 - 4 Hr Raw Data'!S55="",'2 - 24 Hr Raw Data'!S55=""),'2 - 24 Hr Raw Data'!L55,"")</f>
        <v>0</v>
      </c>
      <c r="H59" s="206">
        <f>IF(AND('1 - 4 Hr Raw Data'!S55="",'2 - 24 Hr Raw Data'!S55=""),'2 - 24 Hr Raw Data'!M55,"")</f>
        <v>0</v>
      </c>
      <c r="I59" s="106">
        <f>IF(AND('1 - 4 Hr Raw Data'!S55="",'2 - 24 Hr Raw Data'!S55=""),'2 - 24 Hr Raw Data'!N55,"")</f>
        <v>0</v>
      </c>
      <c r="J59" s="307">
        <f>IF(AND('1 - 4 Hr Raw Data'!S55="",'2 - 24 Hr Raw Data'!S55=""),'2 - 24 Hr Raw Data'!O55,"")</f>
        <v>0</v>
      </c>
      <c r="K59" s="144" t="e">
        <f>IF(AND('1 - 4 Hr Raw Data'!S55="",'2 - 24 Hr Raw Data'!S55=""),(F59/(E59))*100,"")</f>
        <v>#DIV/0!</v>
      </c>
      <c r="L59" s="104" t="e">
        <f ca="1">IF(AND('1 - 4 Hr Raw Data'!S55="",'2 - 24 Hr Raw Data'!S55=""),K59/$K$11,"")</f>
        <v>#DIV/0!</v>
      </c>
      <c r="M59" s="142" t="e">
        <f>IF(AND('1 - 4 Hr Raw Data'!S55="",'2 - 24 Hr Raw Data'!S55=""),(G59/(E59))*100,"")</f>
        <v>#DIV/0!</v>
      </c>
      <c r="N59" s="104" t="e">
        <f ca="1">IF(AND('1 - 4 Hr Raw Data'!S55="",'2 - 24 Hr Raw Data'!S55=""),M59/$M$11,"")</f>
        <v>#DIV/0!</v>
      </c>
      <c r="O59" s="207" t="e">
        <f>IF(AND('1 - 4 Hr Raw Data'!S55="",'2 - 24 Hr Raw Data'!S55=""),(H59/(E59))*100,"")</f>
        <v>#DIV/0!</v>
      </c>
      <c r="P59" s="207" t="e">
        <f ca="1">IF(AND('1 - 4 Hr Raw Data'!S55="",'2 - 24 Hr Raw Data'!S55=""),O59/$O$11,"")</f>
        <v>#DIV/0!</v>
      </c>
      <c r="Q59" s="144" t="e">
        <f ca="1">IF(AND('1 - 4 Hr Raw Data'!S55="",'2 - 24 Hr Raw Data'!S55=""),I59/$I$11,"")</f>
        <v>#REF!</v>
      </c>
      <c r="R59" s="104" t="e">
        <f ca="1">IF(AND('1 - 4 Hr Raw Data'!S55="",'2 - 24 Hr Raw Data'!S55=""),J59/$J$11,"")</f>
        <v>#REF!</v>
      </c>
      <c r="S59" s="105" t="e">
        <f>IF(AND('1 - 4 Hr Raw Data'!S55="",'2 - 24 Hr Raw Data'!S55=""),(E59/D59)*($S$4/1.042)*2,"")</f>
        <v>#DIV/0!</v>
      </c>
      <c r="T59" s="104" t="e">
        <f>IF(AND('1 - 4 Hr Raw Data'!S55="",'2 - 24 Hr Raw Data'!S55=""),LOG(S59/S$6,2),"")</f>
        <v>#DIV/0!</v>
      </c>
      <c r="U59" s="106" t="e">
        <f ca="1">IF(AND('1 - 4 Hr Raw Data'!S55="",'2 - 24 Hr Raw Data'!S55=""),(S59/S$11)*100,"")</f>
        <v>#DIV/0!</v>
      </c>
      <c r="V59" s="106" t="e">
        <f ca="1">IF(AND('1 - 4 Hr Raw Data'!S55="",'2 - 24 Hr Raw Data'!S55=""),(S59-S$6)/(S$11-S$6)*100,"")</f>
        <v>#DIV/0!</v>
      </c>
      <c r="W59" s="118" t="e">
        <f ca="1">IF(AND('1 - 4 Hr Raw Data'!S55="",'2 - 24 Hr Raw Data'!S55=""),(T59/T$11)*100,"")</f>
        <v>#DIV/0!</v>
      </c>
      <c r="X59" s="195" t="e">
        <f ca="1">IF(U59&lt;20,"% RNC less than 20 %",IF(AND('1 - 4 Hr Raw Data'!S55&lt;&gt;"",'2 - 24 Hr Raw Data'!S55=""),"4 Hour: "&amp;'1 - 4 Hr Raw Data'!S55,IF(AND('1 - 4 Hr Raw Data'!S55="",'2 - 24 Hr Raw Data'!S55&lt;&gt;""),"24 Hour: "&amp;'2 - 24 Hr Raw Data'!S55,IF(AND('1 - 4 Hr Raw Data'!S55="",'2 - 24 Hr Raw Data'!S55=""),"","4 Hour: "&amp;'1 - 4 Hr Raw Data'!S55&amp;"; 24 Hour: "&amp;'2 - 24 Hr Raw Data'!S55))))</f>
        <v>#DIV/0!</v>
      </c>
      <c r="Y59" s="13" t="b">
        <f t="shared" ca="1" si="0"/>
        <v>0</v>
      </c>
    </row>
    <row r="60" spans="1:25" ht="14" x14ac:dyDescent="0.15">
      <c r="A60" s="228" t="str">
        <f>IF('2 - 24 Hr Raw Data'!Q56="","",'2 - 24 Hr Raw Data'!Q56)</f>
        <v/>
      </c>
      <c r="B60" s="154" t="str">
        <f>IF(A60="","",'3 - 4 Hr Calc Data'!B60)</f>
        <v/>
      </c>
      <c r="C60" s="191" t="str">
        <f>IF(A60="","",'2 - 24 Hr Raw Data'!R56)</f>
        <v/>
      </c>
      <c r="D60" s="116">
        <f>IF(AND('1 - 4 Hr Raw Data'!S56="",'2 - 24 Hr Raw Data'!S56=""),'2 - 24 Hr Raw Data'!B56,"")</f>
        <v>0</v>
      </c>
      <c r="E60" s="105">
        <f>IF(AND('1 - 4 Hr Raw Data'!S56="",'2 - 24 Hr Raw Data'!S56=""),'2 - 24 Hr Raw Data'!J56,"")</f>
        <v>0</v>
      </c>
      <c r="F60" s="103">
        <f>IF(AND('1 - 4 Hr Raw Data'!S56="",'2 - 24 Hr Raw Data'!S56=""),'2 - 24 Hr Raw Data'!K56,"")</f>
        <v>0</v>
      </c>
      <c r="G60" s="103">
        <f>IF(AND('1 - 4 Hr Raw Data'!S56="",'2 - 24 Hr Raw Data'!S56=""),'2 - 24 Hr Raw Data'!L56,"")</f>
        <v>0</v>
      </c>
      <c r="H60" s="206">
        <f>IF(AND('1 - 4 Hr Raw Data'!S56="",'2 - 24 Hr Raw Data'!S56=""),'2 - 24 Hr Raw Data'!M56,"")</f>
        <v>0</v>
      </c>
      <c r="I60" s="106">
        <f>IF(AND('1 - 4 Hr Raw Data'!S56="",'2 - 24 Hr Raw Data'!S56=""),'2 - 24 Hr Raw Data'!N56,"")</f>
        <v>0</v>
      </c>
      <c r="J60" s="307">
        <f>IF(AND('1 - 4 Hr Raw Data'!S56="",'2 - 24 Hr Raw Data'!S56=""),'2 - 24 Hr Raw Data'!O56,"")</f>
        <v>0</v>
      </c>
      <c r="K60" s="144" t="e">
        <f>IF(AND('1 - 4 Hr Raw Data'!S56="",'2 - 24 Hr Raw Data'!S56=""),(F60/(E60))*100,"")</f>
        <v>#DIV/0!</v>
      </c>
      <c r="L60" s="104" t="e">
        <f ca="1">IF(AND('1 - 4 Hr Raw Data'!S56="",'2 - 24 Hr Raw Data'!S56=""),K60/$K$11,"")</f>
        <v>#DIV/0!</v>
      </c>
      <c r="M60" s="142" t="e">
        <f>IF(AND('1 - 4 Hr Raw Data'!S56="",'2 - 24 Hr Raw Data'!S56=""),(G60/(E60))*100,"")</f>
        <v>#DIV/0!</v>
      </c>
      <c r="N60" s="104" t="e">
        <f ca="1">IF(AND('1 - 4 Hr Raw Data'!S56="",'2 - 24 Hr Raw Data'!S56=""),M60/$M$11,"")</f>
        <v>#DIV/0!</v>
      </c>
      <c r="O60" s="207" t="e">
        <f>IF(AND('1 - 4 Hr Raw Data'!S56="",'2 - 24 Hr Raw Data'!S56=""),(H60/(E60))*100,"")</f>
        <v>#DIV/0!</v>
      </c>
      <c r="P60" s="207" t="e">
        <f ca="1">IF(AND('1 - 4 Hr Raw Data'!S56="",'2 - 24 Hr Raw Data'!S56=""),O60/$O$11,"")</f>
        <v>#DIV/0!</v>
      </c>
      <c r="Q60" s="144" t="e">
        <f ca="1">IF(AND('1 - 4 Hr Raw Data'!S56="",'2 - 24 Hr Raw Data'!S56=""),I60/$I$11,"")</f>
        <v>#REF!</v>
      </c>
      <c r="R60" s="104" t="e">
        <f ca="1">IF(AND('1 - 4 Hr Raw Data'!S56="",'2 - 24 Hr Raw Data'!S56=""),J60/$J$11,"")</f>
        <v>#REF!</v>
      </c>
      <c r="S60" s="105" t="e">
        <f>IF(AND('1 - 4 Hr Raw Data'!S56="",'2 - 24 Hr Raw Data'!S56=""),(E60/D60)*($S$4/1.042)*2,"")</f>
        <v>#DIV/0!</v>
      </c>
      <c r="T60" s="104" t="e">
        <f>IF(AND('1 - 4 Hr Raw Data'!S56="",'2 - 24 Hr Raw Data'!S56=""),LOG(S60/S$6,2),"")</f>
        <v>#DIV/0!</v>
      </c>
      <c r="U60" s="106" t="e">
        <f ca="1">IF(AND('1 - 4 Hr Raw Data'!S56="",'2 - 24 Hr Raw Data'!S56=""),(S60/S$11)*100,"")</f>
        <v>#DIV/0!</v>
      </c>
      <c r="V60" s="106" t="e">
        <f ca="1">IF(AND('1 - 4 Hr Raw Data'!S56="",'2 - 24 Hr Raw Data'!S56=""),(S60-S$6)/(S$11-S$6)*100,"")</f>
        <v>#DIV/0!</v>
      </c>
      <c r="W60" s="118" t="e">
        <f ca="1">IF(AND('1 - 4 Hr Raw Data'!S56="",'2 - 24 Hr Raw Data'!S56=""),(T60/T$11)*100,"")</f>
        <v>#DIV/0!</v>
      </c>
      <c r="X60" s="195" t="e">
        <f ca="1">IF(U60&lt;20,"% RNC less than 20 %",IF(AND('1 - 4 Hr Raw Data'!S56&lt;&gt;"",'2 - 24 Hr Raw Data'!S56=""),"4 Hour: "&amp;'1 - 4 Hr Raw Data'!S56,IF(AND('1 - 4 Hr Raw Data'!S56="",'2 - 24 Hr Raw Data'!S56&lt;&gt;""),"24 Hour: "&amp;'2 - 24 Hr Raw Data'!S56,IF(AND('1 - 4 Hr Raw Data'!S56="",'2 - 24 Hr Raw Data'!S56=""),"","4 Hour: "&amp;'1 - 4 Hr Raw Data'!S56&amp;"; 24 Hour: "&amp;'2 - 24 Hr Raw Data'!S56))))</f>
        <v>#DIV/0!</v>
      </c>
      <c r="Y60" s="13" t="b">
        <f t="shared" ca="1" si="0"/>
        <v>0</v>
      </c>
    </row>
    <row r="61" spans="1:25" ht="14" x14ac:dyDescent="0.15">
      <c r="A61" s="228" t="str">
        <f>IF('2 - 24 Hr Raw Data'!Q57="","",'2 - 24 Hr Raw Data'!Q57)</f>
        <v/>
      </c>
      <c r="B61" s="154" t="str">
        <f>IF(A61="","",'3 - 4 Hr Calc Data'!B61)</f>
        <v/>
      </c>
      <c r="C61" s="191" t="str">
        <f>IF(A61="","",'2 - 24 Hr Raw Data'!R57)</f>
        <v/>
      </c>
      <c r="D61" s="116">
        <f>IF(AND('1 - 4 Hr Raw Data'!S57="",'2 - 24 Hr Raw Data'!S57=""),'2 - 24 Hr Raw Data'!B57,"")</f>
        <v>0</v>
      </c>
      <c r="E61" s="105">
        <f>IF(AND('1 - 4 Hr Raw Data'!S57="",'2 - 24 Hr Raw Data'!S57=""),'2 - 24 Hr Raw Data'!J57,"")</f>
        <v>0</v>
      </c>
      <c r="F61" s="103">
        <f>IF(AND('1 - 4 Hr Raw Data'!S57="",'2 - 24 Hr Raw Data'!S57=""),'2 - 24 Hr Raw Data'!K57,"")</f>
        <v>0</v>
      </c>
      <c r="G61" s="103">
        <f>IF(AND('1 - 4 Hr Raw Data'!S57="",'2 - 24 Hr Raw Data'!S57=""),'2 - 24 Hr Raw Data'!L57,"")</f>
        <v>0</v>
      </c>
      <c r="H61" s="206">
        <f>IF(AND('1 - 4 Hr Raw Data'!S57="",'2 - 24 Hr Raw Data'!S57=""),'2 - 24 Hr Raw Data'!M57,"")</f>
        <v>0</v>
      </c>
      <c r="I61" s="106">
        <f>IF(AND('1 - 4 Hr Raw Data'!S57="",'2 - 24 Hr Raw Data'!S57=""),'2 - 24 Hr Raw Data'!N57,"")</f>
        <v>0</v>
      </c>
      <c r="J61" s="307">
        <f>IF(AND('1 - 4 Hr Raw Data'!S57="",'2 - 24 Hr Raw Data'!S57=""),'2 - 24 Hr Raw Data'!O57,"")</f>
        <v>0</v>
      </c>
      <c r="K61" s="144" t="e">
        <f>IF(AND('1 - 4 Hr Raw Data'!S57="",'2 - 24 Hr Raw Data'!S57=""),(F61/(E61))*100,"")</f>
        <v>#DIV/0!</v>
      </c>
      <c r="L61" s="104" t="e">
        <f ca="1">IF(AND('1 - 4 Hr Raw Data'!S57="",'2 - 24 Hr Raw Data'!S57=""),K61/$K$11,"")</f>
        <v>#DIV/0!</v>
      </c>
      <c r="M61" s="142" t="e">
        <f>IF(AND('1 - 4 Hr Raw Data'!S57="",'2 - 24 Hr Raw Data'!S57=""),(G61/(E61))*100,"")</f>
        <v>#DIV/0!</v>
      </c>
      <c r="N61" s="104" t="e">
        <f ca="1">IF(AND('1 - 4 Hr Raw Data'!S57="",'2 - 24 Hr Raw Data'!S57=""),M61/$M$11,"")</f>
        <v>#DIV/0!</v>
      </c>
      <c r="O61" s="207" t="e">
        <f>IF(AND('1 - 4 Hr Raw Data'!S57="",'2 - 24 Hr Raw Data'!S57=""),(H61/(E61))*100,"")</f>
        <v>#DIV/0!</v>
      </c>
      <c r="P61" s="207" t="e">
        <f ca="1">IF(AND('1 - 4 Hr Raw Data'!S57="",'2 - 24 Hr Raw Data'!S57=""),O61/$O$11,"")</f>
        <v>#DIV/0!</v>
      </c>
      <c r="Q61" s="144" t="e">
        <f ca="1">IF(AND('1 - 4 Hr Raw Data'!S57="",'2 - 24 Hr Raw Data'!S57=""),I61/$I$11,"")</f>
        <v>#REF!</v>
      </c>
      <c r="R61" s="104" t="e">
        <f ca="1">IF(AND('1 - 4 Hr Raw Data'!S57="",'2 - 24 Hr Raw Data'!S57=""),J61/$J$11,"")</f>
        <v>#REF!</v>
      </c>
      <c r="S61" s="105" t="e">
        <f>IF(AND('1 - 4 Hr Raw Data'!S57="",'2 - 24 Hr Raw Data'!S57=""),(E61/D61)*($S$4/1.042)*2,"")</f>
        <v>#DIV/0!</v>
      </c>
      <c r="T61" s="104" t="e">
        <f>IF(AND('1 - 4 Hr Raw Data'!S57="",'2 - 24 Hr Raw Data'!S57=""),LOG(S61/S$6,2),"")</f>
        <v>#DIV/0!</v>
      </c>
      <c r="U61" s="106" t="e">
        <f ca="1">IF(AND('1 - 4 Hr Raw Data'!S57="",'2 - 24 Hr Raw Data'!S57=""),(S61/S$11)*100,"")</f>
        <v>#DIV/0!</v>
      </c>
      <c r="V61" s="106" t="e">
        <f ca="1">IF(AND('1 - 4 Hr Raw Data'!S57="",'2 - 24 Hr Raw Data'!S57=""),(S61-S$6)/(S$11-S$6)*100,"")</f>
        <v>#DIV/0!</v>
      </c>
      <c r="W61" s="118" t="e">
        <f ca="1">IF(AND('1 - 4 Hr Raw Data'!S57="",'2 - 24 Hr Raw Data'!S57=""),(T61/T$11)*100,"")</f>
        <v>#DIV/0!</v>
      </c>
      <c r="X61" s="195" t="e">
        <f ca="1">IF(U61&lt;20,"% RNC less than 20 %",IF(AND('1 - 4 Hr Raw Data'!S57&lt;&gt;"",'2 - 24 Hr Raw Data'!S57=""),"4 Hour: "&amp;'1 - 4 Hr Raw Data'!S57,IF(AND('1 - 4 Hr Raw Data'!S57="",'2 - 24 Hr Raw Data'!S57&lt;&gt;""),"24 Hour: "&amp;'2 - 24 Hr Raw Data'!S57,IF(AND('1 - 4 Hr Raw Data'!S57="",'2 - 24 Hr Raw Data'!S57=""),"","4 Hour: "&amp;'1 - 4 Hr Raw Data'!S57&amp;"; 24 Hour: "&amp;'2 - 24 Hr Raw Data'!S57))))</f>
        <v>#DIV/0!</v>
      </c>
      <c r="Y61" s="13" t="b">
        <f t="shared" ca="1" si="0"/>
        <v>0</v>
      </c>
    </row>
    <row r="62" spans="1:25" ht="14" x14ac:dyDescent="0.15">
      <c r="A62" s="228" t="str">
        <f>IF('2 - 24 Hr Raw Data'!Q58="","",'2 - 24 Hr Raw Data'!Q58)</f>
        <v/>
      </c>
      <c r="B62" s="154" t="str">
        <f>IF(A62="","",'3 - 4 Hr Calc Data'!B62)</f>
        <v/>
      </c>
      <c r="C62" s="191" t="str">
        <f>IF(A62="","",'2 - 24 Hr Raw Data'!R58)</f>
        <v/>
      </c>
      <c r="D62" s="116">
        <f>IF(AND('1 - 4 Hr Raw Data'!S58="",'2 - 24 Hr Raw Data'!S58=""),'2 - 24 Hr Raw Data'!B58,"")</f>
        <v>0</v>
      </c>
      <c r="E62" s="105">
        <f>IF(AND('1 - 4 Hr Raw Data'!S58="",'2 - 24 Hr Raw Data'!S58=""),'2 - 24 Hr Raw Data'!J58,"")</f>
        <v>0</v>
      </c>
      <c r="F62" s="103">
        <f>IF(AND('1 - 4 Hr Raw Data'!S58="",'2 - 24 Hr Raw Data'!S58=""),'2 - 24 Hr Raw Data'!K58,"")</f>
        <v>0</v>
      </c>
      <c r="G62" s="103">
        <f>IF(AND('1 - 4 Hr Raw Data'!S58="",'2 - 24 Hr Raw Data'!S58=""),'2 - 24 Hr Raw Data'!L58,"")</f>
        <v>0</v>
      </c>
      <c r="H62" s="206">
        <f>IF(AND('1 - 4 Hr Raw Data'!S58="",'2 - 24 Hr Raw Data'!S58=""),'2 - 24 Hr Raw Data'!M58,"")</f>
        <v>0</v>
      </c>
      <c r="I62" s="106">
        <f>IF(AND('1 - 4 Hr Raw Data'!S58="",'2 - 24 Hr Raw Data'!S58=""),'2 - 24 Hr Raw Data'!N58,"")</f>
        <v>0</v>
      </c>
      <c r="J62" s="307">
        <f>IF(AND('1 - 4 Hr Raw Data'!S58="",'2 - 24 Hr Raw Data'!S58=""),'2 - 24 Hr Raw Data'!O58,"")</f>
        <v>0</v>
      </c>
      <c r="K62" s="144" t="e">
        <f>IF(AND('1 - 4 Hr Raw Data'!S58="",'2 - 24 Hr Raw Data'!S58=""),(F62/(E62))*100,"")</f>
        <v>#DIV/0!</v>
      </c>
      <c r="L62" s="104" t="e">
        <f ca="1">IF(AND('1 - 4 Hr Raw Data'!S58="",'2 - 24 Hr Raw Data'!S58=""),K62/$K$11,"")</f>
        <v>#DIV/0!</v>
      </c>
      <c r="M62" s="142" t="e">
        <f>IF(AND('1 - 4 Hr Raw Data'!S58="",'2 - 24 Hr Raw Data'!S58=""),(G62/(E62))*100,"")</f>
        <v>#DIV/0!</v>
      </c>
      <c r="N62" s="104" t="e">
        <f ca="1">IF(AND('1 - 4 Hr Raw Data'!S58="",'2 - 24 Hr Raw Data'!S58=""),M62/$M$11,"")</f>
        <v>#DIV/0!</v>
      </c>
      <c r="O62" s="207" t="e">
        <f>IF(AND('1 - 4 Hr Raw Data'!S58="",'2 - 24 Hr Raw Data'!S58=""),(H62/(E62))*100,"")</f>
        <v>#DIV/0!</v>
      </c>
      <c r="P62" s="207" t="e">
        <f ca="1">IF(AND('1 - 4 Hr Raw Data'!S58="",'2 - 24 Hr Raw Data'!S58=""),O62/$O$11,"")</f>
        <v>#DIV/0!</v>
      </c>
      <c r="Q62" s="144" t="e">
        <f ca="1">IF(AND('1 - 4 Hr Raw Data'!S58="",'2 - 24 Hr Raw Data'!S58=""),I62/$I$11,"")</f>
        <v>#REF!</v>
      </c>
      <c r="R62" s="104" t="e">
        <f ca="1">IF(AND('1 - 4 Hr Raw Data'!S58="",'2 - 24 Hr Raw Data'!S58=""),J62/$J$11,"")</f>
        <v>#REF!</v>
      </c>
      <c r="S62" s="105" t="e">
        <f>IF(AND('1 - 4 Hr Raw Data'!S58="",'2 - 24 Hr Raw Data'!S58=""),(E62/D62)*($S$4/1.042)*2,"")</f>
        <v>#DIV/0!</v>
      </c>
      <c r="T62" s="104" t="e">
        <f>IF(AND('1 - 4 Hr Raw Data'!S58="",'2 - 24 Hr Raw Data'!S58=""),LOG(S62/S$6,2),"")</f>
        <v>#DIV/0!</v>
      </c>
      <c r="U62" s="106" t="e">
        <f ca="1">IF(AND('1 - 4 Hr Raw Data'!S58="",'2 - 24 Hr Raw Data'!S58=""),(S62/S$11)*100,"")</f>
        <v>#DIV/0!</v>
      </c>
      <c r="V62" s="106" t="e">
        <f ca="1">IF(AND('1 - 4 Hr Raw Data'!S58="",'2 - 24 Hr Raw Data'!S58=""),(S62-S$6)/(S$11-S$6)*100,"")</f>
        <v>#DIV/0!</v>
      </c>
      <c r="W62" s="118" t="e">
        <f ca="1">IF(AND('1 - 4 Hr Raw Data'!S58="",'2 - 24 Hr Raw Data'!S58=""),(T62/T$11)*100,"")</f>
        <v>#DIV/0!</v>
      </c>
      <c r="X62" s="195" t="e">
        <f ca="1">IF(U62&lt;20,"% RNC less than 20 %",IF(AND('1 - 4 Hr Raw Data'!S58&lt;&gt;"",'2 - 24 Hr Raw Data'!S58=""),"4 Hour: "&amp;'1 - 4 Hr Raw Data'!S58,IF(AND('1 - 4 Hr Raw Data'!S58="",'2 - 24 Hr Raw Data'!S58&lt;&gt;""),"24 Hour: "&amp;'2 - 24 Hr Raw Data'!S58,IF(AND('1 - 4 Hr Raw Data'!S58="",'2 - 24 Hr Raw Data'!S58=""),"","4 Hour: "&amp;'1 - 4 Hr Raw Data'!S58&amp;"; 24 Hour: "&amp;'2 - 24 Hr Raw Data'!S58))))</f>
        <v>#DIV/0!</v>
      </c>
      <c r="Y62" s="13" t="b">
        <f t="shared" ca="1" si="0"/>
        <v>0</v>
      </c>
    </row>
    <row r="63" spans="1:25" ht="14" x14ac:dyDescent="0.15">
      <c r="A63" s="228" t="str">
        <f>IF('2 - 24 Hr Raw Data'!Q59="","",'2 - 24 Hr Raw Data'!Q59)</f>
        <v/>
      </c>
      <c r="B63" s="154" t="str">
        <f>IF(A63="","",'3 - 4 Hr Calc Data'!B63)</f>
        <v/>
      </c>
      <c r="C63" s="191" t="str">
        <f>IF(A63="","",'2 - 24 Hr Raw Data'!R59)</f>
        <v/>
      </c>
      <c r="D63" s="116">
        <f>IF(AND('1 - 4 Hr Raw Data'!S59="",'2 - 24 Hr Raw Data'!S59=""),'2 - 24 Hr Raw Data'!B59,"")</f>
        <v>0</v>
      </c>
      <c r="E63" s="105">
        <f>IF(AND('1 - 4 Hr Raw Data'!S59="",'2 - 24 Hr Raw Data'!S59=""),'2 - 24 Hr Raw Data'!J59,"")</f>
        <v>0</v>
      </c>
      <c r="F63" s="103">
        <f>IF(AND('1 - 4 Hr Raw Data'!S59="",'2 - 24 Hr Raw Data'!S59=""),'2 - 24 Hr Raw Data'!K59,"")</f>
        <v>0</v>
      </c>
      <c r="G63" s="103">
        <f>IF(AND('1 - 4 Hr Raw Data'!S59="",'2 - 24 Hr Raw Data'!S59=""),'2 - 24 Hr Raw Data'!L59,"")</f>
        <v>0</v>
      </c>
      <c r="H63" s="206">
        <f>IF(AND('1 - 4 Hr Raw Data'!S59="",'2 - 24 Hr Raw Data'!S59=""),'2 - 24 Hr Raw Data'!M59,"")</f>
        <v>0</v>
      </c>
      <c r="I63" s="106">
        <f>IF(AND('1 - 4 Hr Raw Data'!S59="",'2 - 24 Hr Raw Data'!S59=""),'2 - 24 Hr Raw Data'!N59,"")</f>
        <v>0</v>
      </c>
      <c r="J63" s="307">
        <f>IF(AND('1 - 4 Hr Raw Data'!S59="",'2 - 24 Hr Raw Data'!S59=""),'2 - 24 Hr Raw Data'!O59,"")</f>
        <v>0</v>
      </c>
      <c r="K63" s="144" t="e">
        <f>IF(AND('1 - 4 Hr Raw Data'!S59="",'2 - 24 Hr Raw Data'!S59=""),(F63/(E63))*100,"")</f>
        <v>#DIV/0!</v>
      </c>
      <c r="L63" s="104" t="e">
        <f ca="1">IF(AND('1 - 4 Hr Raw Data'!S59="",'2 - 24 Hr Raw Data'!S59=""),K63/$K$11,"")</f>
        <v>#DIV/0!</v>
      </c>
      <c r="M63" s="142" t="e">
        <f>IF(AND('1 - 4 Hr Raw Data'!S59="",'2 - 24 Hr Raw Data'!S59=""),(G63/(E63))*100,"")</f>
        <v>#DIV/0!</v>
      </c>
      <c r="N63" s="104" t="e">
        <f ca="1">IF(AND('1 - 4 Hr Raw Data'!S59="",'2 - 24 Hr Raw Data'!S59=""),M63/$M$11,"")</f>
        <v>#DIV/0!</v>
      </c>
      <c r="O63" s="207" t="e">
        <f>IF(AND('1 - 4 Hr Raw Data'!S59="",'2 - 24 Hr Raw Data'!S59=""),(H63/(E63))*100,"")</f>
        <v>#DIV/0!</v>
      </c>
      <c r="P63" s="207" t="e">
        <f ca="1">IF(AND('1 - 4 Hr Raw Data'!S59="",'2 - 24 Hr Raw Data'!S59=""),O63/$O$11,"")</f>
        <v>#DIV/0!</v>
      </c>
      <c r="Q63" s="144" t="e">
        <f ca="1">IF(AND('1 - 4 Hr Raw Data'!S59="",'2 - 24 Hr Raw Data'!S59=""),I63/$I$11,"")</f>
        <v>#REF!</v>
      </c>
      <c r="R63" s="104" t="e">
        <f ca="1">IF(AND('1 - 4 Hr Raw Data'!S59="",'2 - 24 Hr Raw Data'!S59=""),J63/$J$11,"")</f>
        <v>#REF!</v>
      </c>
      <c r="S63" s="105" t="e">
        <f>IF(AND('1 - 4 Hr Raw Data'!S59="",'2 - 24 Hr Raw Data'!S59=""),(E63/D63)*($S$4/1.042)*2,"")</f>
        <v>#DIV/0!</v>
      </c>
      <c r="T63" s="104" t="e">
        <f>IF(AND('1 - 4 Hr Raw Data'!S59="",'2 - 24 Hr Raw Data'!S59=""),LOG(S63/S$6,2),"")</f>
        <v>#DIV/0!</v>
      </c>
      <c r="U63" s="106" t="e">
        <f ca="1">IF(AND('1 - 4 Hr Raw Data'!S59="",'2 - 24 Hr Raw Data'!S59=""),(S63/S$11)*100,"")</f>
        <v>#DIV/0!</v>
      </c>
      <c r="V63" s="106" t="e">
        <f ca="1">IF(AND('1 - 4 Hr Raw Data'!S59="",'2 - 24 Hr Raw Data'!S59=""),(S63-S$6)/(S$11-S$6)*100,"")</f>
        <v>#DIV/0!</v>
      </c>
      <c r="W63" s="118" t="e">
        <f ca="1">IF(AND('1 - 4 Hr Raw Data'!S59="",'2 - 24 Hr Raw Data'!S59=""),(T63/T$11)*100,"")</f>
        <v>#DIV/0!</v>
      </c>
      <c r="X63" s="195" t="e">
        <f ca="1">IF(U63&lt;20,"% RNC less than 20 %",IF(AND('1 - 4 Hr Raw Data'!S59&lt;&gt;"",'2 - 24 Hr Raw Data'!S59=""),"4 Hour: "&amp;'1 - 4 Hr Raw Data'!S59,IF(AND('1 - 4 Hr Raw Data'!S59="",'2 - 24 Hr Raw Data'!S59&lt;&gt;""),"24 Hour: "&amp;'2 - 24 Hr Raw Data'!S59,IF(AND('1 - 4 Hr Raw Data'!S59="",'2 - 24 Hr Raw Data'!S59=""),"","4 Hour: "&amp;'1 - 4 Hr Raw Data'!S59&amp;"; 24 Hour: "&amp;'2 - 24 Hr Raw Data'!S59))))</f>
        <v>#DIV/0!</v>
      </c>
      <c r="Y63" s="13" t="b">
        <f t="shared" ca="1" si="0"/>
        <v>0</v>
      </c>
    </row>
    <row r="64" spans="1:25" ht="14" x14ac:dyDescent="0.15">
      <c r="A64" s="228" t="str">
        <f>IF('2 - 24 Hr Raw Data'!Q60="","",'2 - 24 Hr Raw Data'!Q60)</f>
        <v/>
      </c>
      <c r="B64" s="154" t="str">
        <f>IF(A64="","",'3 - 4 Hr Calc Data'!B64)</f>
        <v/>
      </c>
      <c r="C64" s="191" t="str">
        <f>IF(A64="","",'2 - 24 Hr Raw Data'!R60)</f>
        <v/>
      </c>
      <c r="D64" s="116">
        <f>IF(AND('1 - 4 Hr Raw Data'!S60="",'2 - 24 Hr Raw Data'!S60=""),'2 - 24 Hr Raw Data'!B60,"")</f>
        <v>0</v>
      </c>
      <c r="E64" s="105">
        <f>IF(AND('1 - 4 Hr Raw Data'!S60="",'2 - 24 Hr Raw Data'!S60=""),'2 - 24 Hr Raw Data'!J60,"")</f>
        <v>0</v>
      </c>
      <c r="F64" s="103">
        <f>IF(AND('1 - 4 Hr Raw Data'!S60="",'2 - 24 Hr Raw Data'!S60=""),'2 - 24 Hr Raw Data'!K60,"")</f>
        <v>0</v>
      </c>
      <c r="G64" s="103">
        <f>IF(AND('1 - 4 Hr Raw Data'!S60="",'2 - 24 Hr Raw Data'!S60=""),'2 - 24 Hr Raw Data'!L60,"")</f>
        <v>0</v>
      </c>
      <c r="H64" s="206">
        <f>IF(AND('1 - 4 Hr Raw Data'!S60="",'2 - 24 Hr Raw Data'!S60=""),'2 - 24 Hr Raw Data'!M60,"")</f>
        <v>0</v>
      </c>
      <c r="I64" s="106">
        <f>IF(AND('1 - 4 Hr Raw Data'!S60="",'2 - 24 Hr Raw Data'!S60=""),'2 - 24 Hr Raw Data'!N60,"")</f>
        <v>0</v>
      </c>
      <c r="J64" s="307">
        <f>IF(AND('1 - 4 Hr Raw Data'!S60="",'2 - 24 Hr Raw Data'!S60=""),'2 - 24 Hr Raw Data'!O60,"")</f>
        <v>0</v>
      </c>
      <c r="K64" s="144" t="e">
        <f>IF(AND('1 - 4 Hr Raw Data'!S60="",'2 - 24 Hr Raw Data'!S60=""),(F64/(E64))*100,"")</f>
        <v>#DIV/0!</v>
      </c>
      <c r="L64" s="104" t="e">
        <f ca="1">IF(AND('1 - 4 Hr Raw Data'!S60="",'2 - 24 Hr Raw Data'!S60=""),K64/$K$11,"")</f>
        <v>#DIV/0!</v>
      </c>
      <c r="M64" s="142" t="e">
        <f>IF(AND('1 - 4 Hr Raw Data'!S60="",'2 - 24 Hr Raw Data'!S60=""),(G64/(E64))*100,"")</f>
        <v>#DIV/0!</v>
      </c>
      <c r="N64" s="104" t="e">
        <f ca="1">IF(AND('1 - 4 Hr Raw Data'!S60="",'2 - 24 Hr Raw Data'!S60=""),M64/$M$11,"")</f>
        <v>#DIV/0!</v>
      </c>
      <c r="O64" s="207" t="e">
        <f>IF(AND('1 - 4 Hr Raw Data'!S60="",'2 - 24 Hr Raw Data'!S60=""),(H64/(E64))*100,"")</f>
        <v>#DIV/0!</v>
      </c>
      <c r="P64" s="207" t="e">
        <f ca="1">IF(AND('1 - 4 Hr Raw Data'!S60="",'2 - 24 Hr Raw Data'!S60=""),O64/$O$11,"")</f>
        <v>#DIV/0!</v>
      </c>
      <c r="Q64" s="144" t="e">
        <f ca="1">IF(AND('1 - 4 Hr Raw Data'!S60="",'2 - 24 Hr Raw Data'!S60=""),I64/$I$11,"")</f>
        <v>#REF!</v>
      </c>
      <c r="R64" s="104" t="e">
        <f ca="1">IF(AND('1 - 4 Hr Raw Data'!S60="",'2 - 24 Hr Raw Data'!S60=""),J64/$J$11,"")</f>
        <v>#REF!</v>
      </c>
      <c r="S64" s="105" t="e">
        <f>IF(AND('1 - 4 Hr Raw Data'!S60="",'2 - 24 Hr Raw Data'!S60=""),(E64/D64)*($S$4/1.042)*2,"")</f>
        <v>#DIV/0!</v>
      </c>
      <c r="T64" s="104" t="e">
        <f>IF(AND('1 - 4 Hr Raw Data'!S60="",'2 - 24 Hr Raw Data'!S60=""),LOG(S64/S$6,2),"")</f>
        <v>#DIV/0!</v>
      </c>
      <c r="U64" s="106" t="e">
        <f ca="1">IF(AND('1 - 4 Hr Raw Data'!S60="",'2 - 24 Hr Raw Data'!S60=""),(S64/S$11)*100,"")</f>
        <v>#DIV/0!</v>
      </c>
      <c r="V64" s="106" t="e">
        <f ca="1">IF(AND('1 - 4 Hr Raw Data'!S60="",'2 - 24 Hr Raw Data'!S60=""),(S64-S$6)/(S$11-S$6)*100,"")</f>
        <v>#DIV/0!</v>
      </c>
      <c r="W64" s="118" t="e">
        <f ca="1">IF(AND('1 - 4 Hr Raw Data'!S60="",'2 - 24 Hr Raw Data'!S60=""),(T64/T$11)*100,"")</f>
        <v>#DIV/0!</v>
      </c>
      <c r="X64" s="195" t="e">
        <f ca="1">IF(U64&lt;20,"% RNC less than 20 %",IF(AND('1 - 4 Hr Raw Data'!S60&lt;&gt;"",'2 - 24 Hr Raw Data'!S60=""),"4 Hour: "&amp;'1 - 4 Hr Raw Data'!S60,IF(AND('1 - 4 Hr Raw Data'!S60="",'2 - 24 Hr Raw Data'!S60&lt;&gt;""),"24 Hour: "&amp;'2 - 24 Hr Raw Data'!S60,IF(AND('1 - 4 Hr Raw Data'!S60="",'2 - 24 Hr Raw Data'!S60=""),"","4 Hour: "&amp;'1 - 4 Hr Raw Data'!S60&amp;"; 24 Hour: "&amp;'2 - 24 Hr Raw Data'!S60))))</f>
        <v>#DIV/0!</v>
      </c>
      <c r="Y64" s="13" t="b">
        <f t="shared" ca="1" si="0"/>
        <v>0</v>
      </c>
    </row>
    <row r="65" spans="1:25" ht="14" x14ac:dyDescent="0.15">
      <c r="A65" s="228" t="str">
        <f>IF('2 - 24 Hr Raw Data'!Q61="","",'2 - 24 Hr Raw Data'!Q61)</f>
        <v/>
      </c>
      <c r="B65" s="154" t="str">
        <f>IF(A65="","",'3 - 4 Hr Calc Data'!B65)</f>
        <v/>
      </c>
      <c r="C65" s="191" t="str">
        <f>IF(A65="","",'2 - 24 Hr Raw Data'!R61)</f>
        <v/>
      </c>
      <c r="D65" s="116">
        <f>IF(AND('1 - 4 Hr Raw Data'!S61="",'2 - 24 Hr Raw Data'!S61=""),'2 - 24 Hr Raw Data'!B61,"")</f>
        <v>0</v>
      </c>
      <c r="E65" s="105">
        <f>IF(AND('1 - 4 Hr Raw Data'!S61="",'2 - 24 Hr Raw Data'!S61=""),'2 - 24 Hr Raw Data'!J61,"")</f>
        <v>0</v>
      </c>
      <c r="F65" s="103">
        <f>IF(AND('1 - 4 Hr Raw Data'!S61="",'2 - 24 Hr Raw Data'!S61=""),'2 - 24 Hr Raw Data'!K61,"")</f>
        <v>0</v>
      </c>
      <c r="G65" s="103">
        <f>IF(AND('1 - 4 Hr Raw Data'!S61="",'2 - 24 Hr Raw Data'!S61=""),'2 - 24 Hr Raw Data'!L61,"")</f>
        <v>0</v>
      </c>
      <c r="H65" s="206">
        <f>IF(AND('1 - 4 Hr Raw Data'!S61="",'2 - 24 Hr Raw Data'!S61=""),'2 - 24 Hr Raw Data'!M61,"")</f>
        <v>0</v>
      </c>
      <c r="I65" s="106">
        <f>IF(AND('1 - 4 Hr Raw Data'!S61="",'2 - 24 Hr Raw Data'!S61=""),'2 - 24 Hr Raw Data'!N61,"")</f>
        <v>0</v>
      </c>
      <c r="J65" s="307">
        <f>IF(AND('1 - 4 Hr Raw Data'!S61="",'2 - 24 Hr Raw Data'!S61=""),'2 - 24 Hr Raw Data'!O61,"")</f>
        <v>0</v>
      </c>
      <c r="K65" s="144" t="e">
        <f>IF(AND('1 - 4 Hr Raw Data'!S61="",'2 - 24 Hr Raw Data'!S61=""),(F65/(E65))*100,"")</f>
        <v>#DIV/0!</v>
      </c>
      <c r="L65" s="104" t="e">
        <f ca="1">IF(AND('1 - 4 Hr Raw Data'!S61="",'2 - 24 Hr Raw Data'!S61=""),K65/$K$11,"")</f>
        <v>#DIV/0!</v>
      </c>
      <c r="M65" s="142" t="e">
        <f>IF(AND('1 - 4 Hr Raw Data'!S61="",'2 - 24 Hr Raw Data'!S61=""),(G65/(E65))*100,"")</f>
        <v>#DIV/0!</v>
      </c>
      <c r="N65" s="104" t="e">
        <f ca="1">IF(AND('1 - 4 Hr Raw Data'!S61="",'2 - 24 Hr Raw Data'!S61=""),M65/$M$11,"")</f>
        <v>#DIV/0!</v>
      </c>
      <c r="O65" s="207" t="e">
        <f>IF(AND('1 - 4 Hr Raw Data'!S61="",'2 - 24 Hr Raw Data'!S61=""),(H65/(E65))*100,"")</f>
        <v>#DIV/0!</v>
      </c>
      <c r="P65" s="207" t="e">
        <f ca="1">IF(AND('1 - 4 Hr Raw Data'!S61="",'2 - 24 Hr Raw Data'!S61=""),O65/$O$11,"")</f>
        <v>#DIV/0!</v>
      </c>
      <c r="Q65" s="144" t="e">
        <f ca="1">IF(AND('1 - 4 Hr Raw Data'!S61="",'2 - 24 Hr Raw Data'!S61=""),I65/$I$11,"")</f>
        <v>#REF!</v>
      </c>
      <c r="R65" s="104" t="e">
        <f ca="1">IF(AND('1 - 4 Hr Raw Data'!S61="",'2 - 24 Hr Raw Data'!S61=""),J65/$J$11,"")</f>
        <v>#REF!</v>
      </c>
      <c r="S65" s="105" t="e">
        <f>IF(AND('1 - 4 Hr Raw Data'!S61="",'2 - 24 Hr Raw Data'!S61=""),(E65/D65)*($S$4/1.042)*2,"")</f>
        <v>#DIV/0!</v>
      </c>
      <c r="T65" s="104" t="e">
        <f>IF(AND('1 - 4 Hr Raw Data'!S61="",'2 - 24 Hr Raw Data'!S61=""),LOG(S65/S$6,2),"")</f>
        <v>#DIV/0!</v>
      </c>
      <c r="U65" s="106" t="e">
        <f ca="1">IF(AND('1 - 4 Hr Raw Data'!S61="",'2 - 24 Hr Raw Data'!S61=""),(S65/S$11)*100,"")</f>
        <v>#DIV/0!</v>
      </c>
      <c r="V65" s="106" t="e">
        <f ca="1">IF(AND('1 - 4 Hr Raw Data'!S61="",'2 - 24 Hr Raw Data'!S61=""),(S65-S$6)/(S$11-S$6)*100,"")</f>
        <v>#DIV/0!</v>
      </c>
      <c r="W65" s="118" t="e">
        <f ca="1">IF(AND('1 - 4 Hr Raw Data'!S61="",'2 - 24 Hr Raw Data'!S61=""),(T65/T$11)*100,"")</f>
        <v>#DIV/0!</v>
      </c>
      <c r="X65" s="195" t="e">
        <f ca="1">IF(U65&lt;20,"% RNC less than 20 %",IF(AND('1 - 4 Hr Raw Data'!S61&lt;&gt;"",'2 - 24 Hr Raw Data'!S61=""),"4 Hour: "&amp;'1 - 4 Hr Raw Data'!S61,IF(AND('1 - 4 Hr Raw Data'!S61="",'2 - 24 Hr Raw Data'!S61&lt;&gt;""),"24 Hour: "&amp;'2 - 24 Hr Raw Data'!S61,IF(AND('1 - 4 Hr Raw Data'!S61="",'2 - 24 Hr Raw Data'!S61=""),"","4 Hour: "&amp;'1 - 4 Hr Raw Data'!S61&amp;"; 24 Hour: "&amp;'2 - 24 Hr Raw Data'!S61))))</f>
        <v>#DIV/0!</v>
      </c>
      <c r="Y65" s="13" t="b">
        <f t="shared" ca="1" si="0"/>
        <v>0</v>
      </c>
    </row>
    <row r="66" spans="1:25" ht="14" x14ac:dyDescent="0.15">
      <c r="A66" s="228" t="str">
        <f>IF('2 - 24 Hr Raw Data'!Q62="","",'2 - 24 Hr Raw Data'!Q62)</f>
        <v/>
      </c>
      <c r="B66" s="154" t="str">
        <f>IF(A66="","",'3 - 4 Hr Calc Data'!B66)</f>
        <v/>
      </c>
      <c r="C66" s="191" t="str">
        <f>IF(A66="","",'2 - 24 Hr Raw Data'!R62)</f>
        <v/>
      </c>
      <c r="D66" s="116">
        <f>IF(AND('1 - 4 Hr Raw Data'!S62="",'2 - 24 Hr Raw Data'!S62=""),'2 - 24 Hr Raw Data'!B62,"")</f>
        <v>0</v>
      </c>
      <c r="E66" s="105">
        <f>IF(AND('1 - 4 Hr Raw Data'!S62="",'2 - 24 Hr Raw Data'!S62=""),'2 - 24 Hr Raw Data'!J62,"")</f>
        <v>0</v>
      </c>
      <c r="F66" s="103">
        <f>IF(AND('1 - 4 Hr Raw Data'!S62="",'2 - 24 Hr Raw Data'!S62=""),'2 - 24 Hr Raw Data'!K62,"")</f>
        <v>0</v>
      </c>
      <c r="G66" s="103">
        <f>IF(AND('1 - 4 Hr Raw Data'!S62="",'2 - 24 Hr Raw Data'!S62=""),'2 - 24 Hr Raw Data'!L62,"")</f>
        <v>0</v>
      </c>
      <c r="H66" s="206">
        <f>IF(AND('1 - 4 Hr Raw Data'!S62="",'2 - 24 Hr Raw Data'!S62=""),'2 - 24 Hr Raw Data'!M62,"")</f>
        <v>0</v>
      </c>
      <c r="I66" s="106">
        <f>IF(AND('1 - 4 Hr Raw Data'!S62="",'2 - 24 Hr Raw Data'!S62=""),'2 - 24 Hr Raw Data'!N62,"")</f>
        <v>0</v>
      </c>
      <c r="J66" s="307">
        <f>IF(AND('1 - 4 Hr Raw Data'!S62="",'2 - 24 Hr Raw Data'!S62=""),'2 - 24 Hr Raw Data'!O62,"")</f>
        <v>0</v>
      </c>
      <c r="K66" s="144" t="e">
        <f>IF(AND('1 - 4 Hr Raw Data'!S62="",'2 - 24 Hr Raw Data'!S62=""),(F66/(E66))*100,"")</f>
        <v>#DIV/0!</v>
      </c>
      <c r="L66" s="104" t="e">
        <f ca="1">IF(AND('1 - 4 Hr Raw Data'!S62="",'2 - 24 Hr Raw Data'!S62=""),K66/$K$11,"")</f>
        <v>#DIV/0!</v>
      </c>
      <c r="M66" s="142" t="e">
        <f>IF(AND('1 - 4 Hr Raw Data'!S62="",'2 - 24 Hr Raw Data'!S62=""),(G66/(E66))*100,"")</f>
        <v>#DIV/0!</v>
      </c>
      <c r="N66" s="104" t="e">
        <f ca="1">IF(AND('1 - 4 Hr Raw Data'!S62="",'2 - 24 Hr Raw Data'!S62=""),M66/$M$11,"")</f>
        <v>#DIV/0!</v>
      </c>
      <c r="O66" s="207" t="e">
        <f>IF(AND('1 - 4 Hr Raw Data'!S62="",'2 - 24 Hr Raw Data'!S62=""),(H66/(E66))*100,"")</f>
        <v>#DIV/0!</v>
      </c>
      <c r="P66" s="207" t="e">
        <f ca="1">IF(AND('1 - 4 Hr Raw Data'!S62="",'2 - 24 Hr Raw Data'!S62=""),O66/$O$11,"")</f>
        <v>#DIV/0!</v>
      </c>
      <c r="Q66" s="144" t="e">
        <f ca="1">IF(AND('1 - 4 Hr Raw Data'!S62="",'2 - 24 Hr Raw Data'!S62=""),I66/$I$11,"")</f>
        <v>#REF!</v>
      </c>
      <c r="R66" s="104" t="e">
        <f ca="1">IF(AND('1 - 4 Hr Raw Data'!S62="",'2 - 24 Hr Raw Data'!S62=""),J66/$J$11,"")</f>
        <v>#REF!</v>
      </c>
      <c r="S66" s="105" t="e">
        <f>IF(AND('1 - 4 Hr Raw Data'!S62="",'2 - 24 Hr Raw Data'!S62=""),(E66/D66)*($S$4/1.042)*2,"")</f>
        <v>#DIV/0!</v>
      </c>
      <c r="T66" s="104" t="e">
        <f>IF(AND('1 - 4 Hr Raw Data'!S62="",'2 - 24 Hr Raw Data'!S62=""),LOG(S66/S$6,2),"")</f>
        <v>#DIV/0!</v>
      </c>
      <c r="U66" s="106" t="e">
        <f ca="1">IF(AND('1 - 4 Hr Raw Data'!S62="",'2 - 24 Hr Raw Data'!S62=""),(S66/S$11)*100,"")</f>
        <v>#DIV/0!</v>
      </c>
      <c r="V66" s="106" t="e">
        <f ca="1">IF(AND('1 - 4 Hr Raw Data'!S62="",'2 - 24 Hr Raw Data'!S62=""),(S66-S$6)/(S$11-S$6)*100,"")</f>
        <v>#DIV/0!</v>
      </c>
      <c r="W66" s="118" t="e">
        <f ca="1">IF(AND('1 - 4 Hr Raw Data'!S62="",'2 - 24 Hr Raw Data'!S62=""),(T66/T$11)*100,"")</f>
        <v>#DIV/0!</v>
      </c>
      <c r="X66" s="195" t="e">
        <f ca="1">IF(U66&lt;20,"% RNC less than 20 %",IF(AND('1 - 4 Hr Raw Data'!S62&lt;&gt;"",'2 - 24 Hr Raw Data'!S62=""),"4 Hour: "&amp;'1 - 4 Hr Raw Data'!S62,IF(AND('1 - 4 Hr Raw Data'!S62="",'2 - 24 Hr Raw Data'!S62&lt;&gt;""),"24 Hour: "&amp;'2 - 24 Hr Raw Data'!S62,IF(AND('1 - 4 Hr Raw Data'!S62="",'2 - 24 Hr Raw Data'!S62=""),"","4 Hour: "&amp;'1 - 4 Hr Raw Data'!S62&amp;"; 24 Hour: "&amp;'2 - 24 Hr Raw Data'!S62))))</f>
        <v>#DIV/0!</v>
      </c>
      <c r="Y66" s="13" t="b">
        <f t="shared" ca="1" si="0"/>
        <v>0</v>
      </c>
    </row>
    <row r="67" spans="1:25" ht="14" x14ac:dyDescent="0.15">
      <c r="A67" s="228" t="str">
        <f>IF('2 - 24 Hr Raw Data'!Q63="","",'2 - 24 Hr Raw Data'!Q63)</f>
        <v/>
      </c>
      <c r="B67" s="154" t="str">
        <f>IF(A67="","",'3 - 4 Hr Calc Data'!B67)</f>
        <v/>
      </c>
      <c r="C67" s="191" t="str">
        <f>IF(A67="","",'2 - 24 Hr Raw Data'!R63)</f>
        <v/>
      </c>
      <c r="D67" s="116">
        <f>IF(AND('1 - 4 Hr Raw Data'!S63="",'2 - 24 Hr Raw Data'!S63=""),'2 - 24 Hr Raw Data'!B63,"")</f>
        <v>0</v>
      </c>
      <c r="E67" s="105">
        <f>IF(AND('1 - 4 Hr Raw Data'!S63="",'2 - 24 Hr Raw Data'!S63=""),'2 - 24 Hr Raw Data'!J63,"")</f>
        <v>0</v>
      </c>
      <c r="F67" s="103">
        <f>IF(AND('1 - 4 Hr Raw Data'!S63="",'2 - 24 Hr Raw Data'!S63=""),'2 - 24 Hr Raw Data'!K63,"")</f>
        <v>0</v>
      </c>
      <c r="G67" s="103">
        <f>IF(AND('1 - 4 Hr Raw Data'!S63="",'2 - 24 Hr Raw Data'!S63=""),'2 - 24 Hr Raw Data'!L63,"")</f>
        <v>0</v>
      </c>
      <c r="H67" s="206">
        <f>IF(AND('1 - 4 Hr Raw Data'!S63="",'2 - 24 Hr Raw Data'!S63=""),'2 - 24 Hr Raw Data'!M63,"")</f>
        <v>0</v>
      </c>
      <c r="I67" s="106">
        <f>IF(AND('1 - 4 Hr Raw Data'!S63="",'2 - 24 Hr Raw Data'!S63=""),'2 - 24 Hr Raw Data'!N63,"")</f>
        <v>0</v>
      </c>
      <c r="J67" s="307">
        <f>IF(AND('1 - 4 Hr Raw Data'!S63="",'2 - 24 Hr Raw Data'!S63=""),'2 - 24 Hr Raw Data'!O63,"")</f>
        <v>0</v>
      </c>
      <c r="K67" s="144" t="e">
        <f>IF(AND('1 - 4 Hr Raw Data'!S63="",'2 - 24 Hr Raw Data'!S63=""),(F67/(E67))*100,"")</f>
        <v>#DIV/0!</v>
      </c>
      <c r="L67" s="104" t="e">
        <f ca="1">IF(AND('1 - 4 Hr Raw Data'!S63="",'2 - 24 Hr Raw Data'!S63=""),K67/$K$11,"")</f>
        <v>#DIV/0!</v>
      </c>
      <c r="M67" s="142" t="e">
        <f>IF(AND('1 - 4 Hr Raw Data'!S63="",'2 - 24 Hr Raw Data'!S63=""),(G67/(E67))*100,"")</f>
        <v>#DIV/0!</v>
      </c>
      <c r="N67" s="104" t="e">
        <f ca="1">IF(AND('1 - 4 Hr Raw Data'!S63="",'2 - 24 Hr Raw Data'!S63=""),M67/$M$11,"")</f>
        <v>#DIV/0!</v>
      </c>
      <c r="O67" s="207" t="e">
        <f>IF(AND('1 - 4 Hr Raw Data'!S63="",'2 - 24 Hr Raw Data'!S63=""),(H67/(E67))*100,"")</f>
        <v>#DIV/0!</v>
      </c>
      <c r="P67" s="207" t="e">
        <f ca="1">IF(AND('1 - 4 Hr Raw Data'!S63="",'2 - 24 Hr Raw Data'!S63=""),O67/$O$11,"")</f>
        <v>#DIV/0!</v>
      </c>
      <c r="Q67" s="144" t="e">
        <f ca="1">IF(AND('1 - 4 Hr Raw Data'!S63="",'2 - 24 Hr Raw Data'!S63=""),I67/$I$11,"")</f>
        <v>#REF!</v>
      </c>
      <c r="R67" s="104" t="e">
        <f ca="1">IF(AND('1 - 4 Hr Raw Data'!S63="",'2 - 24 Hr Raw Data'!S63=""),J67/$J$11,"")</f>
        <v>#REF!</v>
      </c>
      <c r="S67" s="105" t="e">
        <f>IF(AND('1 - 4 Hr Raw Data'!S63="",'2 - 24 Hr Raw Data'!S63=""),(E67/D67)*($S$4/1.042)*2,"")</f>
        <v>#DIV/0!</v>
      </c>
      <c r="T67" s="104" t="e">
        <f>IF(AND('1 - 4 Hr Raw Data'!S63="",'2 - 24 Hr Raw Data'!S63=""),LOG(S67/S$6,2),"")</f>
        <v>#DIV/0!</v>
      </c>
      <c r="U67" s="106" t="e">
        <f ca="1">IF(AND('1 - 4 Hr Raw Data'!S63="",'2 - 24 Hr Raw Data'!S63=""),(S67/S$11)*100,"")</f>
        <v>#DIV/0!</v>
      </c>
      <c r="V67" s="106" t="e">
        <f ca="1">IF(AND('1 - 4 Hr Raw Data'!S63="",'2 - 24 Hr Raw Data'!S63=""),(S67-S$6)/(S$11-S$6)*100,"")</f>
        <v>#DIV/0!</v>
      </c>
      <c r="W67" s="118" t="e">
        <f ca="1">IF(AND('1 - 4 Hr Raw Data'!S63="",'2 - 24 Hr Raw Data'!S63=""),(T67/T$11)*100,"")</f>
        <v>#DIV/0!</v>
      </c>
      <c r="X67" s="195" t="e">
        <f ca="1">IF(U67&lt;20,"% RNC less than 20 %",IF(AND('1 - 4 Hr Raw Data'!S63&lt;&gt;"",'2 - 24 Hr Raw Data'!S63=""),"4 Hour: "&amp;'1 - 4 Hr Raw Data'!S63,IF(AND('1 - 4 Hr Raw Data'!S63="",'2 - 24 Hr Raw Data'!S63&lt;&gt;""),"24 Hour: "&amp;'2 - 24 Hr Raw Data'!S63,IF(AND('1 - 4 Hr Raw Data'!S63="",'2 - 24 Hr Raw Data'!S63=""),"","4 Hour: "&amp;'1 - 4 Hr Raw Data'!S63&amp;"; 24 Hour: "&amp;'2 - 24 Hr Raw Data'!S63))))</f>
        <v>#DIV/0!</v>
      </c>
      <c r="Y67" s="13" t="b">
        <f t="shared" ca="1" si="0"/>
        <v>0</v>
      </c>
    </row>
    <row r="68" spans="1:25" ht="14" x14ac:dyDescent="0.15">
      <c r="A68" s="228" t="str">
        <f>IF('2 - 24 Hr Raw Data'!Q64="","",'2 - 24 Hr Raw Data'!Q64)</f>
        <v/>
      </c>
      <c r="B68" s="154" t="str">
        <f>IF(A68="","",'3 - 4 Hr Calc Data'!B68)</f>
        <v/>
      </c>
      <c r="C68" s="191" t="str">
        <f>IF(A68="","",'2 - 24 Hr Raw Data'!R64)</f>
        <v/>
      </c>
      <c r="D68" s="116">
        <f>IF(AND('1 - 4 Hr Raw Data'!S64="",'2 - 24 Hr Raw Data'!S64=""),'2 - 24 Hr Raw Data'!B64,"")</f>
        <v>0</v>
      </c>
      <c r="E68" s="105">
        <f>IF(AND('1 - 4 Hr Raw Data'!S64="",'2 - 24 Hr Raw Data'!S64=""),'2 - 24 Hr Raw Data'!J64,"")</f>
        <v>0</v>
      </c>
      <c r="F68" s="103">
        <f>IF(AND('1 - 4 Hr Raw Data'!S64="",'2 - 24 Hr Raw Data'!S64=""),'2 - 24 Hr Raw Data'!K64,"")</f>
        <v>0</v>
      </c>
      <c r="G68" s="103">
        <f>IF(AND('1 - 4 Hr Raw Data'!S64="",'2 - 24 Hr Raw Data'!S64=""),'2 - 24 Hr Raw Data'!L64,"")</f>
        <v>0</v>
      </c>
      <c r="H68" s="206">
        <f>IF(AND('1 - 4 Hr Raw Data'!S64="",'2 - 24 Hr Raw Data'!S64=""),'2 - 24 Hr Raw Data'!M64,"")</f>
        <v>0</v>
      </c>
      <c r="I68" s="106">
        <f>IF(AND('1 - 4 Hr Raw Data'!S64="",'2 - 24 Hr Raw Data'!S64=""),'2 - 24 Hr Raw Data'!N64,"")</f>
        <v>0</v>
      </c>
      <c r="J68" s="307">
        <f>IF(AND('1 - 4 Hr Raw Data'!S64="",'2 - 24 Hr Raw Data'!S64=""),'2 - 24 Hr Raw Data'!O64,"")</f>
        <v>0</v>
      </c>
      <c r="K68" s="144" t="e">
        <f>IF(AND('1 - 4 Hr Raw Data'!S64="",'2 - 24 Hr Raw Data'!S64=""),(F68/(E68))*100,"")</f>
        <v>#DIV/0!</v>
      </c>
      <c r="L68" s="104" t="e">
        <f ca="1">IF(AND('1 - 4 Hr Raw Data'!S64="",'2 - 24 Hr Raw Data'!S64=""),K68/$K$11,"")</f>
        <v>#DIV/0!</v>
      </c>
      <c r="M68" s="142" t="e">
        <f>IF(AND('1 - 4 Hr Raw Data'!S64="",'2 - 24 Hr Raw Data'!S64=""),(G68/(E68))*100,"")</f>
        <v>#DIV/0!</v>
      </c>
      <c r="N68" s="104" t="e">
        <f ca="1">IF(AND('1 - 4 Hr Raw Data'!S64="",'2 - 24 Hr Raw Data'!S64=""),M68/$M$11,"")</f>
        <v>#DIV/0!</v>
      </c>
      <c r="O68" s="207" t="e">
        <f>IF(AND('1 - 4 Hr Raw Data'!S64="",'2 - 24 Hr Raw Data'!S64=""),(H68/(E68))*100,"")</f>
        <v>#DIV/0!</v>
      </c>
      <c r="P68" s="207" t="e">
        <f ca="1">IF(AND('1 - 4 Hr Raw Data'!S64="",'2 - 24 Hr Raw Data'!S64=""),O68/$O$11,"")</f>
        <v>#DIV/0!</v>
      </c>
      <c r="Q68" s="144" t="e">
        <f ca="1">IF(AND('1 - 4 Hr Raw Data'!S64="",'2 - 24 Hr Raw Data'!S64=""),I68/$I$11,"")</f>
        <v>#REF!</v>
      </c>
      <c r="R68" s="104" t="e">
        <f ca="1">IF(AND('1 - 4 Hr Raw Data'!S64="",'2 - 24 Hr Raw Data'!S64=""),J68/$J$11,"")</f>
        <v>#REF!</v>
      </c>
      <c r="S68" s="105" t="e">
        <f>IF(AND('1 - 4 Hr Raw Data'!S64="",'2 - 24 Hr Raw Data'!S64=""),(E68/D68)*($S$4/1.042)*2,"")</f>
        <v>#DIV/0!</v>
      </c>
      <c r="T68" s="104" t="e">
        <f>IF(AND('1 - 4 Hr Raw Data'!S64="",'2 - 24 Hr Raw Data'!S64=""),LOG(S68/S$6,2),"")</f>
        <v>#DIV/0!</v>
      </c>
      <c r="U68" s="106" t="e">
        <f ca="1">IF(AND('1 - 4 Hr Raw Data'!S64="",'2 - 24 Hr Raw Data'!S64=""),(S68/S$11)*100,"")</f>
        <v>#DIV/0!</v>
      </c>
      <c r="V68" s="106" t="e">
        <f ca="1">IF(AND('1 - 4 Hr Raw Data'!S64="",'2 - 24 Hr Raw Data'!S64=""),(S68-S$6)/(S$11-S$6)*100,"")</f>
        <v>#DIV/0!</v>
      </c>
      <c r="W68" s="118" t="e">
        <f ca="1">IF(AND('1 - 4 Hr Raw Data'!S64="",'2 - 24 Hr Raw Data'!S64=""),(T68/T$11)*100,"")</f>
        <v>#DIV/0!</v>
      </c>
      <c r="X68" s="195" t="e">
        <f ca="1">IF(U68&lt;20,"% RNC less than 20 %",IF(AND('1 - 4 Hr Raw Data'!S64&lt;&gt;"",'2 - 24 Hr Raw Data'!S64=""),"4 Hour: "&amp;'1 - 4 Hr Raw Data'!S64,IF(AND('1 - 4 Hr Raw Data'!S64="",'2 - 24 Hr Raw Data'!S64&lt;&gt;""),"24 Hour: "&amp;'2 - 24 Hr Raw Data'!S64,IF(AND('1 - 4 Hr Raw Data'!S64="",'2 - 24 Hr Raw Data'!S64=""),"","4 Hour: "&amp;'1 - 4 Hr Raw Data'!S64&amp;"; 24 Hour: "&amp;'2 - 24 Hr Raw Data'!S64))))</f>
        <v>#DIV/0!</v>
      </c>
      <c r="Y68" s="13" t="b">
        <f t="shared" ca="1" si="0"/>
        <v>0</v>
      </c>
    </row>
    <row r="69" spans="1:25" ht="14" x14ac:dyDescent="0.15">
      <c r="A69" s="228" t="str">
        <f>IF('2 - 24 Hr Raw Data'!Q65="","",'2 - 24 Hr Raw Data'!Q65)</f>
        <v/>
      </c>
      <c r="B69" s="154" t="str">
        <f>IF(A69="","",'3 - 4 Hr Calc Data'!B69)</f>
        <v/>
      </c>
      <c r="C69" s="191" t="str">
        <f>IF(A69="","",'2 - 24 Hr Raw Data'!R65)</f>
        <v/>
      </c>
      <c r="D69" s="116">
        <f>IF(AND('1 - 4 Hr Raw Data'!S65="",'2 - 24 Hr Raw Data'!S65=""),'2 - 24 Hr Raw Data'!B65,"")</f>
        <v>0</v>
      </c>
      <c r="E69" s="105">
        <f>IF(AND('1 - 4 Hr Raw Data'!S65="",'2 - 24 Hr Raw Data'!S65=""),'2 - 24 Hr Raw Data'!J65,"")</f>
        <v>0</v>
      </c>
      <c r="F69" s="103">
        <f>IF(AND('1 - 4 Hr Raw Data'!S65="",'2 - 24 Hr Raw Data'!S65=""),'2 - 24 Hr Raw Data'!K65,"")</f>
        <v>0</v>
      </c>
      <c r="G69" s="103">
        <f>IF(AND('1 - 4 Hr Raw Data'!S65="",'2 - 24 Hr Raw Data'!S65=""),'2 - 24 Hr Raw Data'!L65,"")</f>
        <v>0</v>
      </c>
      <c r="H69" s="206">
        <f>IF(AND('1 - 4 Hr Raw Data'!S65="",'2 - 24 Hr Raw Data'!S65=""),'2 - 24 Hr Raw Data'!M65,"")</f>
        <v>0</v>
      </c>
      <c r="I69" s="106">
        <f>IF(AND('1 - 4 Hr Raw Data'!S65="",'2 - 24 Hr Raw Data'!S65=""),'2 - 24 Hr Raw Data'!N65,"")</f>
        <v>0</v>
      </c>
      <c r="J69" s="307">
        <f>IF(AND('1 - 4 Hr Raw Data'!S65="",'2 - 24 Hr Raw Data'!S65=""),'2 - 24 Hr Raw Data'!O65,"")</f>
        <v>0</v>
      </c>
      <c r="K69" s="144" t="e">
        <f>IF(AND('1 - 4 Hr Raw Data'!S65="",'2 - 24 Hr Raw Data'!S65=""),(F69/(E69))*100,"")</f>
        <v>#DIV/0!</v>
      </c>
      <c r="L69" s="104" t="e">
        <f ca="1">IF(AND('1 - 4 Hr Raw Data'!S65="",'2 - 24 Hr Raw Data'!S65=""),K69/$K$11,"")</f>
        <v>#DIV/0!</v>
      </c>
      <c r="M69" s="142" t="e">
        <f>IF(AND('1 - 4 Hr Raw Data'!S65="",'2 - 24 Hr Raw Data'!S65=""),(G69/(E69))*100,"")</f>
        <v>#DIV/0!</v>
      </c>
      <c r="N69" s="104" t="e">
        <f ca="1">IF(AND('1 - 4 Hr Raw Data'!S65="",'2 - 24 Hr Raw Data'!S65=""),M69/$M$11,"")</f>
        <v>#DIV/0!</v>
      </c>
      <c r="O69" s="207" t="e">
        <f>IF(AND('1 - 4 Hr Raw Data'!S65="",'2 - 24 Hr Raw Data'!S65=""),(H69/(E69))*100,"")</f>
        <v>#DIV/0!</v>
      </c>
      <c r="P69" s="207" t="e">
        <f ca="1">IF(AND('1 - 4 Hr Raw Data'!S65="",'2 - 24 Hr Raw Data'!S65=""),O69/$O$11,"")</f>
        <v>#DIV/0!</v>
      </c>
      <c r="Q69" s="144" t="e">
        <f ca="1">IF(AND('1 - 4 Hr Raw Data'!S65="",'2 - 24 Hr Raw Data'!S65=""),I69/$I$11,"")</f>
        <v>#REF!</v>
      </c>
      <c r="R69" s="104" t="e">
        <f ca="1">IF(AND('1 - 4 Hr Raw Data'!S65="",'2 - 24 Hr Raw Data'!S65=""),J69/$J$11,"")</f>
        <v>#REF!</v>
      </c>
      <c r="S69" s="105" t="e">
        <f>IF(AND('1 - 4 Hr Raw Data'!S65="",'2 - 24 Hr Raw Data'!S65=""),(E69/D69)*($S$4/1.042)*2,"")</f>
        <v>#DIV/0!</v>
      </c>
      <c r="T69" s="104" t="e">
        <f>IF(AND('1 - 4 Hr Raw Data'!S65="",'2 - 24 Hr Raw Data'!S65=""),LOG(S69/S$6,2),"")</f>
        <v>#DIV/0!</v>
      </c>
      <c r="U69" s="106" t="e">
        <f ca="1">IF(AND('1 - 4 Hr Raw Data'!S65="",'2 - 24 Hr Raw Data'!S65=""),(S69/S$11)*100,"")</f>
        <v>#DIV/0!</v>
      </c>
      <c r="V69" s="106" t="e">
        <f ca="1">IF(AND('1 - 4 Hr Raw Data'!S65="",'2 - 24 Hr Raw Data'!S65=""),(S69-S$6)/(S$11-S$6)*100,"")</f>
        <v>#DIV/0!</v>
      </c>
      <c r="W69" s="118" t="e">
        <f ca="1">IF(AND('1 - 4 Hr Raw Data'!S65="",'2 - 24 Hr Raw Data'!S65=""),(T69/T$11)*100,"")</f>
        <v>#DIV/0!</v>
      </c>
      <c r="X69" s="195" t="e">
        <f ca="1">IF(U69&lt;20,"% RNC less than 20 %",IF(AND('1 - 4 Hr Raw Data'!S65&lt;&gt;"",'2 - 24 Hr Raw Data'!S65=""),"4 Hour: "&amp;'1 - 4 Hr Raw Data'!S65,IF(AND('1 - 4 Hr Raw Data'!S65="",'2 - 24 Hr Raw Data'!S65&lt;&gt;""),"24 Hour: "&amp;'2 - 24 Hr Raw Data'!S65,IF(AND('1 - 4 Hr Raw Data'!S65="",'2 - 24 Hr Raw Data'!S65=""),"","4 Hour: "&amp;'1 - 4 Hr Raw Data'!S65&amp;"; 24 Hour: "&amp;'2 - 24 Hr Raw Data'!S65))))</f>
        <v>#DIV/0!</v>
      </c>
      <c r="Y69" s="13" t="b">
        <f t="shared" ca="1" si="0"/>
        <v>0</v>
      </c>
    </row>
    <row r="70" spans="1:25" ht="14" x14ac:dyDescent="0.15">
      <c r="A70" s="228" t="str">
        <f>IF('2 - 24 Hr Raw Data'!Q66="","",'2 - 24 Hr Raw Data'!Q66)</f>
        <v/>
      </c>
      <c r="B70" s="154" t="str">
        <f>IF(A70="","",'3 - 4 Hr Calc Data'!B70)</f>
        <v/>
      </c>
      <c r="C70" s="191" t="str">
        <f>IF(A70="","",'2 - 24 Hr Raw Data'!R66)</f>
        <v/>
      </c>
      <c r="D70" s="116">
        <f>IF(AND('1 - 4 Hr Raw Data'!S66="",'2 - 24 Hr Raw Data'!S66=""),'2 - 24 Hr Raw Data'!B66,"")</f>
        <v>0</v>
      </c>
      <c r="E70" s="105">
        <f>IF(AND('1 - 4 Hr Raw Data'!S66="",'2 - 24 Hr Raw Data'!S66=""),'2 - 24 Hr Raw Data'!J66,"")</f>
        <v>0</v>
      </c>
      <c r="F70" s="103">
        <f>IF(AND('1 - 4 Hr Raw Data'!S66="",'2 - 24 Hr Raw Data'!S66=""),'2 - 24 Hr Raw Data'!K66,"")</f>
        <v>0</v>
      </c>
      <c r="G70" s="103">
        <f>IF(AND('1 - 4 Hr Raw Data'!S66="",'2 - 24 Hr Raw Data'!S66=""),'2 - 24 Hr Raw Data'!L66,"")</f>
        <v>0</v>
      </c>
      <c r="H70" s="206">
        <f>IF(AND('1 - 4 Hr Raw Data'!S66="",'2 - 24 Hr Raw Data'!S66=""),'2 - 24 Hr Raw Data'!M66,"")</f>
        <v>0</v>
      </c>
      <c r="I70" s="106">
        <f>IF(AND('1 - 4 Hr Raw Data'!S66="",'2 - 24 Hr Raw Data'!S66=""),'2 - 24 Hr Raw Data'!N66,"")</f>
        <v>0</v>
      </c>
      <c r="J70" s="307">
        <f>IF(AND('1 - 4 Hr Raw Data'!S66="",'2 - 24 Hr Raw Data'!S66=""),'2 - 24 Hr Raw Data'!O66,"")</f>
        <v>0</v>
      </c>
      <c r="K70" s="144" t="e">
        <f>IF(AND('1 - 4 Hr Raw Data'!S66="",'2 - 24 Hr Raw Data'!S66=""),(F70/(E70))*100,"")</f>
        <v>#DIV/0!</v>
      </c>
      <c r="L70" s="104" t="e">
        <f ca="1">IF(AND('1 - 4 Hr Raw Data'!S66="",'2 - 24 Hr Raw Data'!S66=""),K70/$K$11,"")</f>
        <v>#DIV/0!</v>
      </c>
      <c r="M70" s="142" t="e">
        <f>IF(AND('1 - 4 Hr Raw Data'!S66="",'2 - 24 Hr Raw Data'!S66=""),(G70/(E70))*100,"")</f>
        <v>#DIV/0!</v>
      </c>
      <c r="N70" s="104" t="e">
        <f ca="1">IF(AND('1 - 4 Hr Raw Data'!S66="",'2 - 24 Hr Raw Data'!S66=""),M70/$M$11,"")</f>
        <v>#DIV/0!</v>
      </c>
      <c r="O70" s="207" t="e">
        <f>IF(AND('1 - 4 Hr Raw Data'!S66="",'2 - 24 Hr Raw Data'!S66=""),(H70/(E70))*100,"")</f>
        <v>#DIV/0!</v>
      </c>
      <c r="P70" s="207" t="e">
        <f ca="1">IF(AND('1 - 4 Hr Raw Data'!S66="",'2 - 24 Hr Raw Data'!S66=""),O70/$O$11,"")</f>
        <v>#DIV/0!</v>
      </c>
      <c r="Q70" s="144" t="e">
        <f ca="1">IF(AND('1 - 4 Hr Raw Data'!S66="",'2 - 24 Hr Raw Data'!S66=""),I70/$I$11,"")</f>
        <v>#REF!</v>
      </c>
      <c r="R70" s="104" t="e">
        <f ca="1">IF(AND('1 - 4 Hr Raw Data'!S66="",'2 - 24 Hr Raw Data'!S66=""),J70/$J$11,"")</f>
        <v>#REF!</v>
      </c>
      <c r="S70" s="105" t="e">
        <f>IF(AND('1 - 4 Hr Raw Data'!S66="",'2 - 24 Hr Raw Data'!S66=""),(E70/D70)*($S$4/1.042)*2,"")</f>
        <v>#DIV/0!</v>
      </c>
      <c r="T70" s="104" t="e">
        <f>IF(AND('1 - 4 Hr Raw Data'!S66="",'2 - 24 Hr Raw Data'!S66=""),LOG(S70/S$6,2),"")</f>
        <v>#DIV/0!</v>
      </c>
      <c r="U70" s="106" t="e">
        <f ca="1">IF(AND('1 - 4 Hr Raw Data'!S66="",'2 - 24 Hr Raw Data'!S66=""),(S70/S$11)*100,"")</f>
        <v>#DIV/0!</v>
      </c>
      <c r="V70" s="106" t="e">
        <f ca="1">IF(AND('1 - 4 Hr Raw Data'!S66="",'2 - 24 Hr Raw Data'!S66=""),(S70-S$6)/(S$11-S$6)*100,"")</f>
        <v>#DIV/0!</v>
      </c>
      <c r="W70" s="118" t="e">
        <f ca="1">IF(AND('1 - 4 Hr Raw Data'!S66="",'2 - 24 Hr Raw Data'!S66=""),(T70/T$11)*100,"")</f>
        <v>#DIV/0!</v>
      </c>
      <c r="X70" s="195" t="e">
        <f ca="1">IF(U70&lt;20,"% RNC less than 20 %",IF(AND('1 - 4 Hr Raw Data'!S66&lt;&gt;"",'2 - 24 Hr Raw Data'!S66=""),"4 Hour: "&amp;'1 - 4 Hr Raw Data'!S66,IF(AND('1 - 4 Hr Raw Data'!S66="",'2 - 24 Hr Raw Data'!S66&lt;&gt;""),"24 Hour: "&amp;'2 - 24 Hr Raw Data'!S66,IF(AND('1 - 4 Hr Raw Data'!S66="",'2 - 24 Hr Raw Data'!S66=""),"","4 Hour: "&amp;'1 - 4 Hr Raw Data'!S66&amp;"; 24 Hour: "&amp;'2 - 24 Hr Raw Data'!S66))))</f>
        <v>#DIV/0!</v>
      </c>
      <c r="Y70" s="13" t="b">
        <f t="shared" ca="1" si="0"/>
        <v>0</v>
      </c>
    </row>
    <row r="71" spans="1:25" ht="14" x14ac:dyDescent="0.15">
      <c r="A71" s="228" t="str">
        <f>IF('2 - 24 Hr Raw Data'!Q67="","",'2 - 24 Hr Raw Data'!Q67)</f>
        <v/>
      </c>
      <c r="B71" s="154" t="str">
        <f>IF(A71="","",'3 - 4 Hr Calc Data'!B71)</f>
        <v/>
      </c>
      <c r="C71" s="191" t="str">
        <f>IF(A71="","",'2 - 24 Hr Raw Data'!R67)</f>
        <v/>
      </c>
      <c r="D71" s="116">
        <f>IF(AND('1 - 4 Hr Raw Data'!S67="",'2 - 24 Hr Raw Data'!S67=""),'2 - 24 Hr Raw Data'!B67,"")</f>
        <v>0</v>
      </c>
      <c r="E71" s="105">
        <f>IF(AND('1 - 4 Hr Raw Data'!S67="",'2 - 24 Hr Raw Data'!S67=""),'2 - 24 Hr Raw Data'!J67,"")</f>
        <v>0</v>
      </c>
      <c r="F71" s="103">
        <f>IF(AND('1 - 4 Hr Raw Data'!S67="",'2 - 24 Hr Raw Data'!S67=""),'2 - 24 Hr Raw Data'!K67,"")</f>
        <v>0</v>
      </c>
      <c r="G71" s="103">
        <f>IF(AND('1 - 4 Hr Raw Data'!S67="",'2 - 24 Hr Raw Data'!S67=""),'2 - 24 Hr Raw Data'!L67,"")</f>
        <v>0</v>
      </c>
      <c r="H71" s="206">
        <f>IF(AND('1 - 4 Hr Raw Data'!S67="",'2 - 24 Hr Raw Data'!S67=""),'2 - 24 Hr Raw Data'!M67,"")</f>
        <v>0</v>
      </c>
      <c r="I71" s="106">
        <f>IF(AND('1 - 4 Hr Raw Data'!S67="",'2 - 24 Hr Raw Data'!S67=""),'2 - 24 Hr Raw Data'!N67,"")</f>
        <v>0</v>
      </c>
      <c r="J71" s="307">
        <f>IF(AND('1 - 4 Hr Raw Data'!S67="",'2 - 24 Hr Raw Data'!S67=""),'2 - 24 Hr Raw Data'!O67,"")</f>
        <v>0</v>
      </c>
      <c r="K71" s="144" t="e">
        <f>IF(AND('1 - 4 Hr Raw Data'!S67="",'2 - 24 Hr Raw Data'!S67=""),(F71/(E71))*100,"")</f>
        <v>#DIV/0!</v>
      </c>
      <c r="L71" s="104" t="e">
        <f ca="1">IF(AND('1 - 4 Hr Raw Data'!S67="",'2 - 24 Hr Raw Data'!S67=""),K71/$K$11,"")</f>
        <v>#DIV/0!</v>
      </c>
      <c r="M71" s="142" t="e">
        <f>IF(AND('1 - 4 Hr Raw Data'!S67="",'2 - 24 Hr Raw Data'!S67=""),(G71/(E71))*100,"")</f>
        <v>#DIV/0!</v>
      </c>
      <c r="N71" s="104" t="e">
        <f ca="1">IF(AND('1 - 4 Hr Raw Data'!S67="",'2 - 24 Hr Raw Data'!S67=""),M71/$M$11,"")</f>
        <v>#DIV/0!</v>
      </c>
      <c r="O71" s="207" t="e">
        <f>IF(AND('1 - 4 Hr Raw Data'!S67="",'2 - 24 Hr Raw Data'!S67=""),(H71/(E71))*100,"")</f>
        <v>#DIV/0!</v>
      </c>
      <c r="P71" s="207" t="e">
        <f ca="1">IF(AND('1 - 4 Hr Raw Data'!S67="",'2 - 24 Hr Raw Data'!S67=""),O71/$O$11,"")</f>
        <v>#DIV/0!</v>
      </c>
      <c r="Q71" s="144" t="e">
        <f ca="1">IF(AND('1 - 4 Hr Raw Data'!S67="",'2 - 24 Hr Raw Data'!S67=""),I71/$I$11,"")</f>
        <v>#REF!</v>
      </c>
      <c r="R71" s="104" t="e">
        <f ca="1">IF(AND('1 - 4 Hr Raw Data'!S67="",'2 - 24 Hr Raw Data'!S67=""),J71/$J$11,"")</f>
        <v>#REF!</v>
      </c>
      <c r="S71" s="105" t="e">
        <f>IF(AND('1 - 4 Hr Raw Data'!S67="",'2 - 24 Hr Raw Data'!S67=""),(E71/D71)*($S$4/1.042)*2,"")</f>
        <v>#DIV/0!</v>
      </c>
      <c r="T71" s="104" t="e">
        <f>IF(AND('1 - 4 Hr Raw Data'!S67="",'2 - 24 Hr Raw Data'!S67=""),LOG(S71/S$6,2),"")</f>
        <v>#DIV/0!</v>
      </c>
      <c r="U71" s="106" t="e">
        <f ca="1">IF(AND('1 - 4 Hr Raw Data'!S67="",'2 - 24 Hr Raw Data'!S67=""),(S71/S$11)*100,"")</f>
        <v>#DIV/0!</v>
      </c>
      <c r="V71" s="106" t="e">
        <f ca="1">IF(AND('1 - 4 Hr Raw Data'!S67="",'2 - 24 Hr Raw Data'!S67=""),(S71-S$6)/(S$11-S$6)*100,"")</f>
        <v>#DIV/0!</v>
      </c>
      <c r="W71" s="118" t="e">
        <f ca="1">IF(AND('1 - 4 Hr Raw Data'!S67="",'2 - 24 Hr Raw Data'!S67=""),(T71/T$11)*100,"")</f>
        <v>#DIV/0!</v>
      </c>
      <c r="X71" s="195" t="e">
        <f ca="1">IF(U71&lt;20,"% RNC less than 20 %",IF(AND('1 - 4 Hr Raw Data'!S67&lt;&gt;"",'2 - 24 Hr Raw Data'!S67=""),"4 Hour: "&amp;'1 - 4 Hr Raw Data'!S67,IF(AND('1 - 4 Hr Raw Data'!S67="",'2 - 24 Hr Raw Data'!S67&lt;&gt;""),"24 Hour: "&amp;'2 - 24 Hr Raw Data'!S67,IF(AND('1 - 4 Hr Raw Data'!S67="",'2 - 24 Hr Raw Data'!S67=""),"","4 Hour: "&amp;'1 - 4 Hr Raw Data'!S67&amp;"; 24 Hour: "&amp;'2 - 24 Hr Raw Data'!S67))))</f>
        <v>#DIV/0!</v>
      </c>
      <c r="Y71" s="13" t="b">
        <f t="shared" ca="1" si="0"/>
        <v>0</v>
      </c>
    </row>
    <row r="72" spans="1:25" ht="14" x14ac:dyDescent="0.15">
      <c r="A72" s="228" t="str">
        <f>IF('2 - 24 Hr Raw Data'!Q68="","",'2 - 24 Hr Raw Data'!Q68)</f>
        <v/>
      </c>
      <c r="B72" s="154" t="str">
        <f>IF(A72="","",'3 - 4 Hr Calc Data'!B72)</f>
        <v/>
      </c>
      <c r="C72" s="191" t="str">
        <f>IF(A72="","",'2 - 24 Hr Raw Data'!R68)</f>
        <v/>
      </c>
      <c r="D72" s="116">
        <f>IF(AND('1 - 4 Hr Raw Data'!S68="",'2 - 24 Hr Raw Data'!S68=""),'2 - 24 Hr Raw Data'!B68,"")</f>
        <v>0</v>
      </c>
      <c r="E72" s="105">
        <f>IF(AND('1 - 4 Hr Raw Data'!S68="",'2 - 24 Hr Raw Data'!S68=""),'2 - 24 Hr Raw Data'!J68,"")</f>
        <v>0</v>
      </c>
      <c r="F72" s="103">
        <f>IF(AND('1 - 4 Hr Raw Data'!S68="",'2 - 24 Hr Raw Data'!S68=""),'2 - 24 Hr Raw Data'!K68,"")</f>
        <v>0</v>
      </c>
      <c r="G72" s="103">
        <f>IF(AND('1 - 4 Hr Raw Data'!S68="",'2 - 24 Hr Raw Data'!S68=""),'2 - 24 Hr Raw Data'!L68,"")</f>
        <v>0</v>
      </c>
      <c r="H72" s="206">
        <f>IF(AND('1 - 4 Hr Raw Data'!S68="",'2 - 24 Hr Raw Data'!S68=""),'2 - 24 Hr Raw Data'!M68,"")</f>
        <v>0</v>
      </c>
      <c r="I72" s="106">
        <f>IF(AND('1 - 4 Hr Raw Data'!S68="",'2 - 24 Hr Raw Data'!S68=""),'2 - 24 Hr Raw Data'!N68,"")</f>
        <v>0</v>
      </c>
      <c r="J72" s="307">
        <f>IF(AND('1 - 4 Hr Raw Data'!S68="",'2 - 24 Hr Raw Data'!S68=""),'2 - 24 Hr Raw Data'!O68,"")</f>
        <v>0</v>
      </c>
      <c r="K72" s="144" t="e">
        <f>IF(AND('1 - 4 Hr Raw Data'!S68="",'2 - 24 Hr Raw Data'!S68=""),(F72/(E72))*100,"")</f>
        <v>#DIV/0!</v>
      </c>
      <c r="L72" s="104" t="e">
        <f ca="1">IF(AND('1 - 4 Hr Raw Data'!S68="",'2 - 24 Hr Raw Data'!S68=""),K72/$K$11,"")</f>
        <v>#DIV/0!</v>
      </c>
      <c r="M72" s="142" t="e">
        <f>IF(AND('1 - 4 Hr Raw Data'!S68="",'2 - 24 Hr Raw Data'!S68=""),(G72/(E72))*100,"")</f>
        <v>#DIV/0!</v>
      </c>
      <c r="N72" s="104" t="e">
        <f ca="1">IF(AND('1 - 4 Hr Raw Data'!S68="",'2 - 24 Hr Raw Data'!S68=""),M72/$M$11,"")</f>
        <v>#DIV/0!</v>
      </c>
      <c r="O72" s="207" t="e">
        <f>IF(AND('1 - 4 Hr Raw Data'!S68="",'2 - 24 Hr Raw Data'!S68=""),(H72/(E72))*100,"")</f>
        <v>#DIV/0!</v>
      </c>
      <c r="P72" s="207" t="e">
        <f ca="1">IF(AND('1 - 4 Hr Raw Data'!S68="",'2 - 24 Hr Raw Data'!S68=""),O72/$O$11,"")</f>
        <v>#DIV/0!</v>
      </c>
      <c r="Q72" s="144" t="e">
        <f ca="1">IF(AND('1 - 4 Hr Raw Data'!S68="",'2 - 24 Hr Raw Data'!S68=""),I72/$I$11,"")</f>
        <v>#REF!</v>
      </c>
      <c r="R72" s="104" t="e">
        <f ca="1">IF(AND('1 - 4 Hr Raw Data'!S68="",'2 - 24 Hr Raw Data'!S68=""),J72/$J$11,"")</f>
        <v>#REF!</v>
      </c>
      <c r="S72" s="105" t="e">
        <f>IF(AND('1 - 4 Hr Raw Data'!S68="",'2 - 24 Hr Raw Data'!S68=""),(E72/D72)*($S$4/1.042)*2,"")</f>
        <v>#DIV/0!</v>
      </c>
      <c r="T72" s="104" t="e">
        <f>IF(AND('1 - 4 Hr Raw Data'!S68="",'2 - 24 Hr Raw Data'!S68=""),LOG(S72/S$6,2),"")</f>
        <v>#DIV/0!</v>
      </c>
      <c r="U72" s="106" t="e">
        <f ca="1">IF(AND('1 - 4 Hr Raw Data'!S68="",'2 - 24 Hr Raw Data'!S68=""),(S72/S$11)*100,"")</f>
        <v>#DIV/0!</v>
      </c>
      <c r="V72" s="106" t="e">
        <f ca="1">IF(AND('1 - 4 Hr Raw Data'!S68="",'2 - 24 Hr Raw Data'!S68=""),(S72-S$6)/(S$11-S$6)*100,"")</f>
        <v>#DIV/0!</v>
      </c>
      <c r="W72" s="118" t="e">
        <f ca="1">IF(AND('1 - 4 Hr Raw Data'!S68="",'2 - 24 Hr Raw Data'!S68=""),(T72/T$11)*100,"")</f>
        <v>#DIV/0!</v>
      </c>
      <c r="X72" s="195" t="e">
        <f ca="1">IF(U72&lt;20,"% RNC less than 20 %",IF(AND('1 - 4 Hr Raw Data'!S68&lt;&gt;"",'2 - 24 Hr Raw Data'!S68=""),"4 Hour: "&amp;'1 - 4 Hr Raw Data'!S68,IF(AND('1 - 4 Hr Raw Data'!S68="",'2 - 24 Hr Raw Data'!S68&lt;&gt;""),"24 Hour: "&amp;'2 - 24 Hr Raw Data'!S68,IF(AND('1 - 4 Hr Raw Data'!S68="",'2 - 24 Hr Raw Data'!S68=""),"","4 Hour: "&amp;'1 - 4 Hr Raw Data'!S68&amp;"; 24 Hour: "&amp;'2 - 24 Hr Raw Data'!S68))))</f>
        <v>#DIV/0!</v>
      </c>
      <c r="Y72" s="13" t="b">
        <f t="shared" ca="1" si="0"/>
        <v>0</v>
      </c>
    </row>
    <row r="73" spans="1:25" ht="14" x14ac:dyDescent="0.15">
      <c r="A73" s="228" t="str">
        <f>IF('2 - 24 Hr Raw Data'!Q69="","",'2 - 24 Hr Raw Data'!Q69)</f>
        <v/>
      </c>
      <c r="B73" s="154" t="str">
        <f>IF(A73="","",'3 - 4 Hr Calc Data'!B73)</f>
        <v/>
      </c>
      <c r="C73" s="191" t="str">
        <f>IF(A73="","",'2 - 24 Hr Raw Data'!R69)</f>
        <v/>
      </c>
      <c r="D73" s="116">
        <f>IF(AND('1 - 4 Hr Raw Data'!S69="",'2 - 24 Hr Raw Data'!S69=""),'2 - 24 Hr Raw Data'!B69,"")</f>
        <v>0</v>
      </c>
      <c r="E73" s="105">
        <f>IF(AND('1 - 4 Hr Raw Data'!S69="",'2 - 24 Hr Raw Data'!S69=""),'2 - 24 Hr Raw Data'!J69,"")</f>
        <v>0</v>
      </c>
      <c r="F73" s="103">
        <f>IF(AND('1 - 4 Hr Raw Data'!S69="",'2 - 24 Hr Raw Data'!S69=""),'2 - 24 Hr Raw Data'!K69,"")</f>
        <v>0</v>
      </c>
      <c r="G73" s="103">
        <f>IF(AND('1 - 4 Hr Raw Data'!S69="",'2 - 24 Hr Raw Data'!S69=""),'2 - 24 Hr Raw Data'!L69,"")</f>
        <v>0</v>
      </c>
      <c r="H73" s="206">
        <f>IF(AND('1 - 4 Hr Raw Data'!S69="",'2 - 24 Hr Raw Data'!S69=""),'2 - 24 Hr Raw Data'!M69,"")</f>
        <v>0</v>
      </c>
      <c r="I73" s="106">
        <f>IF(AND('1 - 4 Hr Raw Data'!S69="",'2 - 24 Hr Raw Data'!S69=""),'2 - 24 Hr Raw Data'!N69,"")</f>
        <v>0</v>
      </c>
      <c r="J73" s="307">
        <f>IF(AND('1 - 4 Hr Raw Data'!S69="",'2 - 24 Hr Raw Data'!S69=""),'2 - 24 Hr Raw Data'!O69,"")</f>
        <v>0</v>
      </c>
      <c r="K73" s="144" t="e">
        <f>IF(AND('1 - 4 Hr Raw Data'!S69="",'2 - 24 Hr Raw Data'!S69=""),(F73/(E73))*100,"")</f>
        <v>#DIV/0!</v>
      </c>
      <c r="L73" s="104" t="e">
        <f ca="1">IF(AND('1 - 4 Hr Raw Data'!S69="",'2 - 24 Hr Raw Data'!S69=""),K73/$K$11,"")</f>
        <v>#DIV/0!</v>
      </c>
      <c r="M73" s="142" t="e">
        <f>IF(AND('1 - 4 Hr Raw Data'!S69="",'2 - 24 Hr Raw Data'!S69=""),(G73/(E73))*100,"")</f>
        <v>#DIV/0!</v>
      </c>
      <c r="N73" s="104" t="e">
        <f ca="1">IF(AND('1 - 4 Hr Raw Data'!S69="",'2 - 24 Hr Raw Data'!S69=""),M73/$M$11,"")</f>
        <v>#DIV/0!</v>
      </c>
      <c r="O73" s="207" t="e">
        <f>IF(AND('1 - 4 Hr Raw Data'!S69="",'2 - 24 Hr Raw Data'!S69=""),(H73/(E73))*100,"")</f>
        <v>#DIV/0!</v>
      </c>
      <c r="P73" s="207" t="e">
        <f ca="1">IF(AND('1 - 4 Hr Raw Data'!S69="",'2 - 24 Hr Raw Data'!S69=""),O73/$O$11,"")</f>
        <v>#DIV/0!</v>
      </c>
      <c r="Q73" s="144" t="e">
        <f ca="1">IF(AND('1 - 4 Hr Raw Data'!S69="",'2 - 24 Hr Raw Data'!S69=""),I73/$I$11,"")</f>
        <v>#REF!</v>
      </c>
      <c r="R73" s="104" t="e">
        <f ca="1">IF(AND('1 - 4 Hr Raw Data'!S69="",'2 - 24 Hr Raw Data'!S69=""),J73/$J$11,"")</f>
        <v>#REF!</v>
      </c>
      <c r="S73" s="105" t="e">
        <f>IF(AND('1 - 4 Hr Raw Data'!S69="",'2 - 24 Hr Raw Data'!S69=""),(E73/D73)*($S$4/1.042)*2,"")</f>
        <v>#DIV/0!</v>
      </c>
      <c r="T73" s="104" t="e">
        <f>IF(AND('1 - 4 Hr Raw Data'!S69="",'2 - 24 Hr Raw Data'!S69=""),LOG(S73/S$6,2),"")</f>
        <v>#DIV/0!</v>
      </c>
      <c r="U73" s="106" t="e">
        <f ca="1">IF(AND('1 - 4 Hr Raw Data'!S69="",'2 - 24 Hr Raw Data'!S69=""),(S73/S$11)*100,"")</f>
        <v>#DIV/0!</v>
      </c>
      <c r="V73" s="106" t="e">
        <f ca="1">IF(AND('1 - 4 Hr Raw Data'!S69="",'2 - 24 Hr Raw Data'!S69=""),(S73-S$6)/(S$11-S$6)*100,"")</f>
        <v>#DIV/0!</v>
      </c>
      <c r="W73" s="118" t="e">
        <f ca="1">IF(AND('1 - 4 Hr Raw Data'!S69="",'2 - 24 Hr Raw Data'!S69=""),(T73/T$11)*100,"")</f>
        <v>#DIV/0!</v>
      </c>
      <c r="X73" s="195" t="e">
        <f ca="1">IF(U73&lt;20,"% RNC less than 20 %",IF(AND('1 - 4 Hr Raw Data'!S69&lt;&gt;"",'2 - 24 Hr Raw Data'!S69=""),"4 Hour: "&amp;'1 - 4 Hr Raw Data'!S69,IF(AND('1 - 4 Hr Raw Data'!S69="",'2 - 24 Hr Raw Data'!S69&lt;&gt;""),"24 Hour: "&amp;'2 - 24 Hr Raw Data'!S69,IF(AND('1 - 4 Hr Raw Data'!S69="",'2 - 24 Hr Raw Data'!S69=""),"","4 Hour: "&amp;'1 - 4 Hr Raw Data'!S69&amp;"; 24 Hour: "&amp;'2 - 24 Hr Raw Data'!S69))))</f>
        <v>#DIV/0!</v>
      </c>
      <c r="Y73" s="13" t="b">
        <f t="shared" ca="1" si="0"/>
        <v>0</v>
      </c>
    </row>
    <row r="74" spans="1:25" ht="14" x14ac:dyDescent="0.15">
      <c r="A74" s="228" t="str">
        <f>IF('2 - 24 Hr Raw Data'!Q70="","",'2 - 24 Hr Raw Data'!Q70)</f>
        <v/>
      </c>
      <c r="B74" s="154" t="str">
        <f>IF(A74="","",'3 - 4 Hr Calc Data'!B74)</f>
        <v/>
      </c>
      <c r="C74" s="191" t="str">
        <f>IF(A74="","",'2 - 24 Hr Raw Data'!R70)</f>
        <v/>
      </c>
      <c r="D74" s="116">
        <f>IF(AND('1 - 4 Hr Raw Data'!S70="",'2 - 24 Hr Raw Data'!S70=""),'2 - 24 Hr Raw Data'!B70,"")</f>
        <v>0</v>
      </c>
      <c r="E74" s="105">
        <f>IF(AND('1 - 4 Hr Raw Data'!S70="",'2 - 24 Hr Raw Data'!S70=""),'2 - 24 Hr Raw Data'!J70,"")</f>
        <v>0</v>
      </c>
      <c r="F74" s="103">
        <f>IF(AND('1 - 4 Hr Raw Data'!S70="",'2 - 24 Hr Raw Data'!S70=""),'2 - 24 Hr Raw Data'!K70,"")</f>
        <v>0</v>
      </c>
      <c r="G74" s="103">
        <f>IF(AND('1 - 4 Hr Raw Data'!S70="",'2 - 24 Hr Raw Data'!S70=""),'2 - 24 Hr Raw Data'!L70,"")</f>
        <v>0</v>
      </c>
      <c r="H74" s="206">
        <f>IF(AND('1 - 4 Hr Raw Data'!S70="",'2 - 24 Hr Raw Data'!S70=""),'2 - 24 Hr Raw Data'!M70,"")</f>
        <v>0</v>
      </c>
      <c r="I74" s="106">
        <f>IF(AND('1 - 4 Hr Raw Data'!S70="",'2 - 24 Hr Raw Data'!S70=""),'2 - 24 Hr Raw Data'!N70,"")</f>
        <v>0</v>
      </c>
      <c r="J74" s="307">
        <f>IF(AND('1 - 4 Hr Raw Data'!S70="",'2 - 24 Hr Raw Data'!S70=""),'2 - 24 Hr Raw Data'!O70,"")</f>
        <v>0</v>
      </c>
      <c r="K74" s="144" t="e">
        <f>IF(AND('1 - 4 Hr Raw Data'!S70="",'2 - 24 Hr Raw Data'!S70=""),(F74/(E74))*100,"")</f>
        <v>#DIV/0!</v>
      </c>
      <c r="L74" s="104" t="e">
        <f ca="1">IF(AND('1 - 4 Hr Raw Data'!S70="",'2 - 24 Hr Raw Data'!S70=""),K74/$K$11,"")</f>
        <v>#DIV/0!</v>
      </c>
      <c r="M74" s="142" t="e">
        <f>IF(AND('1 - 4 Hr Raw Data'!S70="",'2 - 24 Hr Raw Data'!S70=""),(G74/(E74))*100,"")</f>
        <v>#DIV/0!</v>
      </c>
      <c r="N74" s="104" t="e">
        <f ca="1">IF(AND('1 - 4 Hr Raw Data'!S70="",'2 - 24 Hr Raw Data'!S70=""),M74/$M$11,"")</f>
        <v>#DIV/0!</v>
      </c>
      <c r="O74" s="207" t="e">
        <f>IF(AND('1 - 4 Hr Raw Data'!S70="",'2 - 24 Hr Raw Data'!S70=""),(H74/(E74))*100,"")</f>
        <v>#DIV/0!</v>
      </c>
      <c r="P74" s="207" t="e">
        <f ca="1">IF(AND('1 - 4 Hr Raw Data'!S70="",'2 - 24 Hr Raw Data'!S70=""),O74/$O$11,"")</f>
        <v>#DIV/0!</v>
      </c>
      <c r="Q74" s="144" t="e">
        <f ca="1">IF(AND('1 - 4 Hr Raw Data'!S70="",'2 - 24 Hr Raw Data'!S70=""),I74/$I$11,"")</f>
        <v>#REF!</v>
      </c>
      <c r="R74" s="104" t="e">
        <f ca="1">IF(AND('1 - 4 Hr Raw Data'!S70="",'2 - 24 Hr Raw Data'!S70=""),J74/$J$11,"")</f>
        <v>#REF!</v>
      </c>
      <c r="S74" s="105" t="e">
        <f>IF(AND('1 - 4 Hr Raw Data'!S70="",'2 - 24 Hr Raw Data'!S70=""),(E74/D74)*($S$4/1.042)*2,"")</f>
        <v>#DIV/0!</v>
      </c>
      <c r="T74" s="104" t="e">
        <f>IF(AND('1 - 4 Hr Raw Data'!S70="",'2 - 24 Hr Raw Data'!S70=""),LOG(S74/S$6,2),"")</f>
        <v>#DIV/0!</v>
      </c>
      <c r="U74" s="106" t="e">
        <f ca="1">IF(AND('1 - 4 Hr Raw Data'!S70="",'2 - 24 Hr Raw Data'!S70=""),(S74/S$11)*100,"")</f>
        <v>#DIV/0!</v>
      </c>
      <c r="V74" s="106" t="e">
        <f ca="1">IF(AND('1 - 4 Hr Raw Data'!S70="",'2 - 24 Hr Raw Data'!S70=""),(S74-S$6)/(S$11-S$6)*100,"")</f>
        <v>#DIV/0!</v>
      </c>
      <c r="W74" s="118" t="e">
        <f ca="1">IF(AND('1 - 4 Hr Raw Data'!S70="",'2 - 24 Hr Raw Data'!S70=""),(T74/T$11)*100,"")</f>
        <v>#DIV/0!</v>
      </c>
      <c r="X74" s="195" t="e">
        <f ca="1">IF(U74&lt;20,"% RNC less than 20 %",IF(AND('1 - 4 Hr Raw Data'!S70&lt;&gt;"",'2 - 24 Hr Raw Data'!S70=""),"4 Hour: "&amp;'1 - 4 Hr Raw Data'!S70,IF(AND('1 - 4 Hr Raw Data'!S70="",'2 - 24 Hr Raw Data'!S70&lt;&gt;""),"24 Hour: "&amp;'2 - 24 Hr Raw Data'!S70,IF(AND('1 - 4 Hr Raw Data'!S70="",'2 - 24 Hr Raw Data'!S70=""),"","4 Hour: "&amp;'1 - 4 Hr Raw Data'!S70&amp;"; 24 Hour: "&amp;'2 - 24 Hr Raw Data'!S70))))</f>
        <v>#DIV/0!</v>
      </c>
      <c r="Y74" s="13" t="b">
        <f t="shared" ca="1" si="0"/>
        <v>0</v>
      </c>
    </row>
    <row r="75" spans="1:25" ht="14" x14ac:dyDescent="0.15">
      <c r="A75" s="228" t="str">
        <f>IF('2 - 24 Hr Raw Data'!Q71="","",'2 - 24 Hr Raw Data'!Q71)</f>
        <v/>
      </c>
      <c r="B75" s="154" t="str">
        <f>IF(A75="","",'3 - 4 Hr Calc Data'!B75)</f>
        <v/>
      </c>
      <c r="C75" s="191" t="str">
        <f>IF(A75="","",'2 - 24 Hr Raw Data'!R71)</f>
        <v/>
      </c>
      <c r="D75" s="116">
        <f>IF(AND('1 - 4 Hr Raw Data'!S71="",'2 - 24 Hr Raw Data'!S71=""),'2 - 24 Hr Raw Data'!B71,"")</f>
        <v>0</v>
      </c>
      <c r="E75" s="105">
        <f>IF(AND('1 - 4 Hr Raw Data'!S71="",'2 - 24 Hr Raw Data'!S71=""),'2 - 24 Hr Raw Data'!J71,"")</f>
        <v>0</v>
      </c>
      <c r="F75" s="103">
        <f>IF(AND('1 - 4 Hr Raw Data'!S71="",'2 - 24 Hr Raw Data'!S71=""),'2 - 24 Hr Raw Data'!K71,"")</f>
        <v>0</v>
      </c>
      <c r="G75" s="103">
        <f>IF(AND('1 - 4 Hr Raw Data'!S71="",'2 - 24 Hr Raw Data'!S71=""),'2 - 24 Hr Raw Data'!L71,"")</f>
        <v>0</v>
      </c>
      <c r="H75" s="206">
        <f>IF(AND('1 - 4 Hr Raw Data'!S71="",'2 - 24 Hr Raw Data'!S71=""),'2 - 24 Hr Raw Data'!M71,"")</f>
        <v>0</v>
      </c>
      <c r="I75" s="106">
        <f>IF(AND('1 - 4 Hr Raw Data'!S71="",'2 - 24 Hr Raw Data'!S71=""),'2 - 24 Hr Raw Data'!N71,"")</f>
        <v>0</v>
      </c>
      <c r="J75" s="307">
        <f>IF(AND('1 - 4 Hr Raw Data'!S71="",'2 - 24 Hr Raw Data'!S71=""),'2 - 24 Hr Raw Data'!O71,"")</f>
        <v>0</v>
      </c>
      <c r="K75" s="144" t="e">
        <f>IF(AND('1 - 4 Hr Raw Data'!S71="",'2 - 24 Hr Raw Data'!S71=""),(F75/(E75))*100,"")</f>
        <v>#DIV/0!</v>
      </c>
      <c r="L75" s="104" t="e">
        <f ca="1">IF(AND('1 - 4 Hr Raw Data'!S71="",'2 - 24 Hr Raw Data'!S71=""),K75/$K$11,"")</f>
        <v>#DIV/0!</v>
      </c>
      <c r="M75" s="142" t="e">
        <f>IF(AND('1 - 4 Hr Raw Data'!S71="",'2 - 24 Hr Raw Data'!S71=""),(G75/(E75))*100,"")</f>
        <v>#DIV/0!</v>
      </c>
      <c r="N75" s="104" t="e">
        <f ca="1">IF(AND('1 - 4 Hr Raw Data'!S71="",'2 - 24 Hr Raw Data'!S71=""),M75/$M$11,"")</f>
        <v>#DIV/0!</v>
      </c>
      <c r="O75" s="207" t="e">
        <f>IF(AND('1 - 4 Hr Raw Data'!S71="",'2 - 24 Hr Raw Data'!S71=""),(H75/(E75))*100,"")</f>
        <v>#DIV/0!</v>
      </c>
      <c r="P75" s="207" t="e">
        <f ca="1">IF(AND('1 - 4 Hr Raw Data'!S71="",'2 - 24 Hr Raw Data'!S71=""),O75/$O$11,"")</f>
        <v>#DIV/0!</v>
      </c>
      <c r="Q75" s="144" t="e">
        <f ca="1">IF(AND('1 - 4 Hr Raw Data'!S71="",'2 - 24 Hr Raw Data'!S71=""),I75/$I$11,"")</f>
        <v>#REF!</v>
      </c>
      <c r="R75" s="104" t="e">
        <f ca="1">IF(AND('1 - 4 Hr Raw Data'!S71="",'2 - 24 Hr Raw Data'!S71=""),J75/$J$11,"")</f>
        <v>#REF!</v>
      </c>
      <c r="S75" s="105" t="e">
        <f>IF(AND('1 - 4 Hr Raw Data'!S71="",'2 - 24 Hr Raw Data'!S71=""),(E75/D75)*($S$4/1.042)*2,"")</f>
        <v>#DIV/0!</v>
      </c>
      <c r="T75" s="104" t="e">
        <f>IF(AND('1 - 4 Hr Raw Data'!S71="",'2 - 24 Hr Raw Data'!S71=""),LOG(S75/S$6,2),"")</f>
        <v>#DIV/0!</v>
      </c>
      <c r="U75" s="106" t="e">
        <f ca="1">IF(AND('1 - 4 Hr Raw Data'!S71="",'2 - 24 Hr Raw Data'!S71=""),(S75/S$11)*100,"")</f>
        <v>#DIV/0!</v>
      </c>
      <c r="V75" s="106" t="e">
        <f ca="1">IF(AND('1 - 4 Hr Raw Data'!S71="",'2 - 24 Hr Raw Data'!S71=""),(S75-S$6)/(S$11-S$6)*100,"")</f>
        <v>#DIV/0!</v>
      </c>
      <c r="W75" s="118" t="e">
        <f ca="1">IF(AND('1 - 4 Hr Raw Data'!S71="",'2 - 24 Hr Raw Data'!S71=""),(T75/T$11)*100,"")</f>
        <v>#DIV/0!</v>
      </c>
      <c r="X75" s="195" t="e">
        <f ca="1">IF(U75&lt;20,"% RNC less than 20 %",IF(AND('1 - 4 Hr Raw Data'!S71&lt;&gt;"",'2 - 24 Hr Raw Data'!S71=""),"4 Hour: "&amp;'1 - 4 Hr Raw Data'!S71,IF(AND('1 - 4 Hr Raw Data'!S71="",'2 - 24 Hr Raw Data'!S71&lt;&gt;""),"24 Hour: "&amp;'2 - 24 Hr Raw Data'!S71,IF(AND('1 - 4 Hr Raw Data'!S71="",'2 - 24 Hr Raw Data'!S71=""),"","4 Hour: "&amp;'1 - 4 Hr Raw Data'!S71&amp;"; 24 Hour: "&amp;'2 - 24 Hr Raw Data'!S71))))</f>
        <v>#DIV/0!</v>
      </c>
      <c r="Y75" s="13" t="b">
        <f t="shared" ca="1" si="0"/>
        <v>0</v>
      </c>
    </row>
    <row r="76" spans="1:25" ht="14" x14ac:dyDescent="0.15">
      <c r="A76" s="228" t="str">
        <f>IF('2 - 24 Hr Raw Data'!Q72="","",'2 - 24 Hr Raw Data'!Q72)</f>
        <v/>
      </c>
      <c r="B76" s="154" t="str">
        <f>IF(A76="","",'3 - 4 Hr Calc Data'!B76)</f>
        <v/>
      </c>
      <c r="C76" s="191" t="str">
        <f>IF(A76="","",'2 - 24 Hr Raw Data'!R72)</f>
        <v/>
      </c>
      <c r="D76" s="116">
        <f>IF(AND('1 - 4 Hr Raw Data'!S72="",'2 - 24 Hr Raw Data'!S72=""),'2 - 24 Hr Raw Data'!B72,"")</f>
        <v>0</v>
      </c>
      <c r="E76" s="105">
        <f>IF(AND('1 - 4 Hr Raw Data'!S72="",'2 - 24 Hr Raw Data'!S72=""),'2 - 24 Hr Raw Data'!J72,"")</f>
        <v>0</v>
      </c>
      <c r="F76" s="103">
        <f>IF(AND('1 - 4 Hr Raw Data'!S72="",'2 - 24 Hr Raw Data'!S72=""),'2 - 24 Hr Raw Data'!K72,"")</f>
        <v>0</v>
      </c>
      <c r="G76" s="103">
        <f>IF(AND('1 - 4 Hr Raw Data'!S72="",'2 - 24 Hr Raw Data'!S72=""),'2 - 24 Hr Raw Data'!L72,"")</f>
        <v>0</v>
      </c>
      <c r="H76" s="206">
        <f>IF(AND('1 - 4 Hr Raw Data'!S72="",'2 - 24 Hr Raw Data'!S72=""),'2 - 24 Hr Raw Data'!M72,"")</f>
        <v>0</v>
      </c>
      <c r="I76" s="106">
        <f>IF(AND('1 - 4 Hr Raw Data'!S72="",'2 - 24 Hr Raw Data'!S72=""),'2 - 24 Hr Raw Data'!N72,"")</f>
        <v>0</v>
      </c>
      <c r="J76" s="307">
        <f>IF(AND('1 - 4 Hr Raw Data'!S72="",'2 - 24 Hr Raw Data'!S72=""),'2 - 24 Hr Raw Data'!O72,"")</f>
        <v>0</v>
      </c>
      <c r="K76" s="144" t="e">
        <f>IF(AND('1 - 4 Hr Raw Data'!S72="",'2 - 24 Hr Raw Data'!S72=""),(F76/(E76))*100,"")</f>
        <v>#DIV/0!</v>
      </c>
      <c r="L76" s="104" t="e">
        <f ca="1">IF(AND('1 - 4 Hr Raw Data'!S72="",'2 - 24 Hr Raw Data'!S72=""),K76/$K$11,"")</f>
        <v>#DIV/0!</v>
      </c>
      <c r="M76" s="142" t="e">
        <f>IF(AND('1 - 4 Hr Raw Data'!S72="",'2 - 24 Hr Raw Data'!S72=""),(G76/(E76))*100,"")</f>
        <v>#DIV/0!</v>
      </c>
      <c r="N76" s="104" t="e">
        <f ca="1">IF(AND('1 - 4 Hr Raw Data'!S72="",'2 - 24 Hr Raw Data'!S72=""),M76/$M$11,"")</f>
        <v>#DIV/0!</v>
      </c>
      <c r="O76" s="207" t="e">
        <f>IF(AND('1 - 4 Hr Raw Data'!S72="",'2 - 24 Hr Raw Data'!S72=""),(H76/(E76))*100,"")</f>
        <v>#DIV/0!</v>
      </c>
      <c r="P76" s="207" t="e">
        <f ca="1">IF(AND('1 - 4 Hr Raw Data'!S72="",'2 - 24 Hr Raw Data'!S72=""),O76/$O$11,"")</f>
        <v>#DIV/0!</v>
      </c>
      <c r="Q76" s="144" t="e">
        <f ca="1">IF(AND('1 - 4 Hr Raw Data'!S72="",'2 - 24 Hr Raw Data'!S72=""),I76/$I$11,"")</f>
        <v>#REF!</v>
      </c>
      <c r="R76" s="104" t="e">
        <f ca="1">IF(AND('1 - 4 Hr Raw Data'!S72="",'2 - 24 Hr Raw Data'!S72=""),J76/$J$11,"")</f>
        <v>#REF!</v>
      </c>
      <c r="S76" s="105" t="e">
        <f>IF(AND('1 - 4 Hr Raw Data'!S72="",'2 - 24 Hr Raw Data'!S72=""),(E76/D76)*($S$4/1.042)*2,"")</f>
        <v>#DIV/0!</v>
      </c>
      <c r="T76" s="104" t="e">
        <f>IF(AND('1 - 4 Hr Raw Data'!S72="",'2 - 24 Hr Raw Data'!S72=""),LOG(S76/S$6,2),"")</f>
        <v>#DIV/0!</v>
      </c>
      <c r="U76" s="106" t="e">
        <f ca="1">IF(AND('1 - 4 Hr Raw Data'!S72="",'2 - 24 Hr Raw Data'!S72=""),(S76/S$11)*100,"")</f>
        <v>#DIV/0!</v>
      </c>
      <c r="V76" s="106" t="e">
        <f ca="1">IF(AND('1 - 4 Hr Raw Data'!S72="",'2 - 24 Hr Raw Data'!S72=""),(S76-S$6)/(S$11-S$6)*100,"")</f>
        <v>#DIV/0!</v>
      </c>
      <c r="W76" s="118" t="e">
        <f ca="1">IF(AND('1 - 4 Hr Raw Data'!S72="",'2 - 24 Hr Raw Data'!S72=""),(T76/T$11)*100,"")</f>
        <v>#DIV/0!</v>
      </c>
      <c r="X76" s="195" t="e">
        <f ca="1">IF(U76&lt;20,"% RNC less than 20 %",IF(AND('1 - 4 Hr Raw Data'!S72&lt;&gt;"",'2 - 24 Hr Raw Data'!S72=""),"4 Hour: "&amp;'1 - 4 Hr Raw Data'!S72,IF(AND('1 - 4 Hr Raw Data'!S72="",'2 - 24 Hr Raw Data'!S72&lt;&gt;""),"24 Hour: "&amp;'2 - 24 Hr Raw Data'!S72,IF(AND('1 - 4 Hr Raw Data'!S72="",'2 - 24 Hr Raw Data'!S72=""),"","4 Hour: "&amp;'1 - 4 Hr Raw Data'!S72&amp;"; 24 Hour: "&amp;'2 - 24 Hr Raw Data'!S72))))</f>
        <v>#DIV/0!</v>
      </c>
      <c r="Y76" s="13" t="b">
        <f t="shared" ca="1" si="0"/>
        <v>0</v>
      </c>
    </row>
    <row r="77" spans="1:25" ht="14" x14ac:dyDescent="0.15">
      <c r="A77" s="228" t="str">
        <f>IF('2 - 24 Hr Raw Data'!Q73="","",'2 - 24 Hr Raw Data'!Q73)</f>
        <v/>
      </c>
      <c r="B77" s="154" t="str">
        <f>IF(A77="","",'3 - 4 Hr Calc Data'!B77)</f>
        <v/>
      </c>
      <c r="C77" s="191" t="str">
        <f>IF(A77="","",'2 - 24 Hr Raw Data'!R73)</f>
        <v/>
      </c>
      <c r="D77" s="116">
        <f>IF(AND('1 - 4 Hr Raw Data'!S73="",'2 - 24 Hr Raw Data'!S73=""),'2 - 24 Hr Raw Data'!B73,"")</f>
        <v>0</v>
      </c>
      <c r="E77" s="105">
        <f>IF(AND('1 - 4 Hr Raw Data'!S73="",'2 - 24 Hr Raw Data'!S73=""),'2 - 24 Hr Raw Data'!J73,"")</f>
        <v>0</v>
      </c>
      <c r="F77" s="103">
        <f>IF(AND('1 - 4 Hr Raw Data'!S73="",'2 - 24 Hr Raw Data'!S73=""),'2 - 24 Hr Raw Data'!K73,"")</f>
        <v>0</v>
      </c>
      <c r="G77" s="103">
        <f>IF(AND('1 - 4 Hr Raw Data'!S73="",'2 - 24 Hr Raw Data'!S73=""),'2 - 24 Hr Raw Data'!L73,"")</f>
        <v>0</v>
      </c>
      <c r="H77" s="206">
        <f>IF(AND('1 - 4 Hr Raw Data'!S73="",'2 - 24 Hr Raw Data'!S73=""),'2 - 24 Hr Raw Data'!M73,"")</f>
        <v>0</v>
      </c>
      <c r="I77" s="106">
        <f>IF(AND('1 - 4 Hr Raw Data'!S73="",'2 - 24 Hr Raw Data'!S73=""),'2 - 24 Hr Raw Data'!N73,"")</f>
        <v>0</v>
      </c>
      <c r="J77" s="307">
        <f>IF(AND('1 - 4 Hr Raw Data'!S73="",'2 - 24 Hr Raw Data'!S73=""),'2 - 24 Hr Raw Data'!O73,"")</f>
        <v>0</v>
      </c>
      <c r="K77" s="144" t="e">
        <f>IF(AND('1 - 4 Hr Raw Data'!S73="",'2 - 24 Hr Raw Data'!S73=""),(F77/(E77))*100,"")</f>
        <v>#DIV/0!</v>
      </c>
      <c r="L77" s="104" t="e">
        <f ca="1">IF(AND('1 - 4 Hr Raw Data'!S73="",'2 - 24 Hr Raw Data'!S73=""),K77/$K$11,"")</f>
        <v>#DIV/0!</v>
      </c>
      <c r="M77" s="142" t="e">
        <f>IF(AND('1 - 4 Hr Raw Data'!S73="",'2 - 24 Hr Raw Data'!S73=""),(G77/(E77))*100,"")</f>
        <v>#DIV/0!</v>
      </c>
      <c r="N77" s="104" t="e">
        <f ca="1">IF(AND('1 - 4 Hr Raw Data'!S73="",'2 - 24 Hr Raw Data'!S73=""),M77/$M$11,"")</f>
        <v>#DIV/0!</v>
      </c>
      <c r="O77" s="207" t="e">
        <f>IF(AND('1 - 4 Hr Raw Data'!S73="",'2 - 24 Hr Raw Data'!S73=""),(H77/(E77))*100,"")</f>
        <v>#DIV/0!</v>
      </c>
      <c r="P77" s="207" t="e">
        <f ca="1">IF(AND('1 - 4 Hr Raw Data'!S73="",'2 - 24 Hr Raw Data'!S73=""),O77/$O$11,"")</f>
        <v>#DIV/0!</v>
      </c>
      <c r="Q77" s="144" t="e">
        <f ca="1">IF(AND('1 - 4 Hr Raw Data'!S73="",'2 - 24 Hr Raw Data'!S73=""),I77/$I$11,"")</f>
        <v>#REF!</v>
      </c>
      <c r="R77" s="104" t="e">
        <f ca="1">IF(AND('1 - 4 Hr Raw Data'!S73="",'2 - 24 Hr Raw Data'!S73=""),J77/$J$11,"")</f>
        <v>#REF!</v>
      </c>
      <c r="S77" s="105" t="e">
        <f>IF(AND('1 - 4 Hr Raw Data'!S73="",'2 - 24 Hr Raw Data'!S73=""),(E77/D77)*($S$4/1.042)*2,"")</f>
        <v>#DIV/0!</v>
      </c>
      <c r="T77" s="104" t="e">
        <f>IF(AND('1 - 4 Hr Raw Data'!S73="",'2 - 24 Hr Raw Data'!S73=""),LOG(S77/S$6,2),"")</f>
        <v>#DIV/0!</v>
      </c>
      <c r="U77" s="106" t="e">
        <f ca="1">IF(AND('1 - 4 Hr Raw Data'!S73="",'2 - 24 Hr Raw Data'!S73=""),(S77/S$11)*100,"")</f>
        <v>#DIV/0!</v>
      </c>
      <c r="V77" s="106" t="e">
        <f ca="1">IF(AND('1 - 4 Hr Raw Data'!S73="",'2 - 24 Hr Raw Data'!S73=""),(S77-S$6)/(S$11-S$6)*100,"")</f>
        <v>#DIV/0!</v>
      </c>
      <c r="W77" s="118" t="e">
        <f ca="1">IF(AND('1 - 4 Hr Raw Data'!S73="",'2 - 24 Hr Raw Data'!S73=""),(T77/T$11)*100,"")</f>
        <v>#DIV/0!</v>
      </c>
      <c r="X77" s="195" t="e">
        <f ca="1">IF(U77&lt;20,"% RNC less than 20 %",IF(AND('1 - 4 Hr Raw Data'!S73&lt;&gt;"",'2 - 24 Hr Raw Data'!S73=""),"4 Hour: "&amp;'1 - 4 Hr Raw Data'!S73,IF(AND('1 - 4 Hr Raw Data'!S73="",'2 - 24 Hr Raw Data'!S73&lt;&gt;""),"24 Hour: "&amp;'2 - 24 Hr Raw Data'!S73,IF(AND('1 - 4 Hr Raw Data'!S73="",'2 - 24 Hr Raw Data'!S73=""),"","4 Hour: "&amp;'1 - 4 Hr Raw Data'!S73&amp;"; 24 Hour: "&amp;'2 - 24 Hr Raw Data'!S73))))</f>
        <v>#DIV/0!</v>
      </c>
      <c r="Y77" s="13" t="b">
        <f t="shared" ref="Y77:Y107" ca="1" si="1">OR(ISNUMBER(SEARCH("well not plated",$X77)),ISNUMBER(SEARCH("well not analyzed",$X77)))</f>
        <v>0</v>
      </c>
    </row>
    <row r="78" spans="1:25" ht="14" x14ac:dyDescent="0.15">
      <c r="A78" s="228" t="str">
        <f>IF('2 - 24 Hr Raw Data'!Q74="","",'2 - 24 Hr Raw Data'!Q74)</f>
        <v/>
      </c>
      <c r="B78" s="154" t="str">
        <f>IF(A78="","",'3 - 4 Hr Calc Data'!B78)</f>
        <v/>
      </c>
      <c r="C78" s="191" t="str">
        <f>IF(A78="","",'2 - 24 Hr Raw Data'!R74)</f>
        <v/>
      </c>
      <c r="D78" s="116">
        <f>IF(AND('1 - 4 Hr Raw Data'!S74="",'2 - 24 Hr Raw Data'!S74=""),'2 - 24 Hr Raw Data'!B74,"")</f>
        <v>0</v>
      </c>
      <c r="E78" s="105">
        <f>IF(AND('1 - 4 Hr Raw Data'!S74="",'2 - 24 Hr Raw Data'!S74=""),'2 - 24 Hr Raw Data'!J74,"")</f>
        <v>0</v>
      </c>
      <c r="F78" s="103">
        <f>IF(AND('1 - 4 Hr Raw Data'!S74="",'2 - 24 Hr Raw Data'!S74=""),'2 - 24 Hr Raw Data'!K74,"")</f>
        <v>0</v>
      </c>
      <c r="G78" s="103">
        <f>IF(AND('1 - 4 Hr Raw Data'!S74="",'2 - 24 Hr Raw Data'!S74=""),'2 - 24 Hr Raw Data'!L74,"")</f>
        <v>0</v>
      </c>
      <c r="H78" s="206">
        <f>IF(AND('1 - 4 Hr Raw Data'!S74="",'2 - 24 Hr Raw Data'!S74=""),'2 - 24 Hr Raw Data'!M74,"")</f>
        <v>0</v>
      </c>
      <c r="I78" s="106">
        <f>IF(AND('1 - 4 Hr Raw Data'!S74="",'2 - 24 Hr Raw Data'!S74=""),'2 - 24 Hr Raw Data'!N74,"")</f>
        <v>0</v>
      </c>
      <c r="J78" s="307">
        <f>IF(AND('1 - 4 Hr Raw Data'!S74="",'2 - 24 Hr Raw Data'!S74=""),'2 - 24 Hr Raw Data'!O74,"")</f>
        <v>0</v>
      </c>
      <c r="K78" s="144" t="e">
        <f>IF(AND('1 - 4 Hr Raw Data'!S74="",'2 - 24 Hr Raw Data'!S74=""),(F78/(E78))*100,"")</f>
        <v>#DIV/0!</v>
      </c>
      <c r="L78" s="104" t="e">
        <f ca="1">IF(AND('1 - 4 Hr Raw Data'!S74="",'2 - 24 Hr Raw Data'!S74=""),K78/$K$11,"")</f>
        <v>#DIV/0!</v>
      </c>
      <c r="M78" s="142" t="e">
        <f>IF(AND('1 - 4 Hr Raw Data'!S74="",'2 - 24 Hr Raw Data'!S74=""),(G78/(E78))*100,"")</f>
        <v>#DIV/0!</v>
      </c>
      <c r="N78" s="104" t="e">
        <f ca="1">IF(AND('1 - 4 Hr Raw Data'!S74="",'2 - 24 Hr Raw Data'!S74=""),M78/$M$11,"")</f>
        <v>#DIV/0!</v>
      </c>
      <c r="O78" s="207" t="e">
        <f>IF(AND('1 - 4 Hr Raw Data'!S74="",'2 - 24 Hr Raw Data'!S74=""),(H78/(E78))*100,"")</f>
        <v>#DIV/0!</v>
      </c>
      <c r="P78" s="207" t="e">
        <f ca="1">IF(AND('1 - 4 Hr Raw Data'!S74="",'2 - 24 Hr Raw Data'!S74=""),O78/$O$11,"")</f>
        <v>#DIV/0!</v>
      </c>
      <c r="Q78" s="144" t="e">
        <f ca="1">IF(AND('1 - 4 Hr Raw Data'!S74="",'2 - 24 Hr Raw Data'!S74=""),I78/$I$11,"")</f>
        <v>#REF!</v>
      </c>
      <c r="R78" s="104" t="e">
        <f ca="1">IF(AND('1 - 4 Hr Raw Data'!S74="",'2 - 24 Hr Raw Data'!S74=""),J78/$J$11,"")</f>
        <v>#REF!</v>
      </c>
      <c r="S78" s="105" t="e">
        <f>IF(AND('1 - 4 Hr Raw Data'!S74="",'2 - 24 Hr Raw Data'!S74=""),(E78/D78)*($S$4/1.042)*2,"")</f>
        <v>#DIV/0!</v>
      </c>
      <c r="T78" s="104" t="e">
        <f>IF(AND('1 - 4 Hr Raw Data'!S74="",'2 - 24 Hr Raw Data'!S74=""),LOG(S78/S$6,2),"")</f>
        <v>#DIV/0!</v>
      </c>
      <c r="U78" s="106" t="e">
        <f ca="1">IF(AND('1 - 4 Hr Raw Data'!S74="",'2 - 24 Hr Raw Data'!S74=""),(S78/S$11)*100,"")</f>
        <v>#DIV/0!</v>
      </c>
      <c r="V78" s="106" t="e">
        <f ca="1">IF(AND('1 - 4 Hr Raw Data'!S74="",'2 - 24 Hr Raw Data'!S74=""),(S78-S$6)/(S$11-S$6)*100,"")</f>
        <v>#DIV/0!</v>
      </c>
      <c r="W78" s="118" t="e">
        <f ca="1">IF(AND('1 - 4 Hr Raw Data'!S74="",'2 - 24 Hr Raw Data'!S74=""),(T78/T$11)*100,"")</f>
        <v>#DIV/0!</v>
      </c>
      <c r="X78" s="195" t="e">
        <f ca="1">IF(U78&lt;20,"% RNC less than 20 %",IF(AND('1 - 4 Hr Raw Data'!S74&lt;&gt;"",'2 - 24 Hr Raw Data'!S74=""),"4 Hour: "&amp;'1 - 4 Hr Raw Data'!S74,IF(AND('1 - 4 Hr Raw Data'!S74="",'2 - 24 Hr Raw Data'!S74&lt;&gt;""),"24 Hour: "&amp;'2 - 24 Hr Raw Data'!S74,IF(AND('1 - 4 Hr Raw Data'!S74="",'2 - 24 Hr Raw Data'!S74=""),"","4 Hour: "&amp;'1 - 4 Hr Raw Data'!S74&amp;"; 24 Hour: "&amp;'2 - 24 Hr Raw Data'!S74))))</f>
        <v>#DIV/0!</v>
      </c>
      <c r="Y78" s="13" t="b">
        <f t="shared" ca="1" si="1"/>
        <v>0</v>
      </c>
    </row>
    <row r="79" spans="1:25" ht="14" x14ac:dyDescent="0.15">
      <c r="A79" s="228" t="str">
        <f>IF('2 - 24 Hr Raw Data'!Q75="","",'2 - 24 Hr Raw Data'!Q75)</f>
        <v/>
      </c>
      <c r="B79" s="154" t="str">
        <f>IF(A79="","",'3 - 4 Hr Calc Data'!B79)</f>
        <v/>
      </c>
      <c r="C79" s="191" t="str">
        <f>IF(A79="","",'2 - 24 Hr Raw Data'!R75)</f>
        <v/>
      </c>
      <c r="D79" s="116">
        <f>IF(AND('1 - 4 Hr Raw Data'!S75="",'2 - 24 Hr Raw Data'!S75=""),'2 - 24 Hr Raw Data'!B75,"")</f>
        <v>0</v>
      </c>
      <c r="E79" s="105">
        <f>IF(AND('1 - 4 Hr Raw Data'!S75="",'2 - 24 Hr Raw Data'!S75=""),'2 - 24 Hr Raw Data'!J75,"")</f>
        <v>0</v>
      </c>
      <c r="F79" s="103">
        <f>IF(AND('1 - 4 Hr Raw Data'!S75="",'2 - 24 Hr Raw Data'!S75=""),'2 - 24 Hr Raw Data'!K75,"")</f>
        <v>0</v>
      </c>
      <c r="G79" s="103">
        <f>IF(AND('1 - 4 Hr Raw Data'!S75="",'2 - 24 Hr Raw Data'!S75=""),'2 - 24 Hr Raw Data'!L75,"")</f>
        <v>0</v>
      </c>
      <c r="H79" s="206">
        <f>IF(AND('1 - 4 Hr Raw Data'!S75="",'2 - 24 Hr Raw Data'!S75=""),'2 - 24 Hr Raw Data'!M75,"")</f>
        <v>0</v>
      </c>
      <c r="I79" s="106">
        <f>IF(AND('1 - 4 Hr Raw Data'!S75="",'2 - 24 Hr Raw Data'!S75=""),'2 - 24 Hr Raw Data'!N75,"")</f>
        <v>0</v>
      </c>
      <c r="J79" s="307">
        <f>IF(AND('1 - 4 Hr Raw Data'!S75="",'2 - 24 Hr Raw Data'!S75=""),'2 - 24 Hr Raw Data'!O75,"")</f>
        <v>0</v>
      </c>
      <c r="K79" s="144" t="e">
        <f>IF(AND('1 - 4 Hr Raw Data'!S75="",'2 - 24 Hr Raw Data'!S75=""),(F79/(E79))*100,"")</f>
        <v>#DIV/0!</v>
      </c>
      <c r="L79" s="104" t="e">
        <f ca="1">IF(AND('1 - 4 Hr Raw Data'!S75="",'2 - 24 Hr Raw Data'!S75=""),K79/$K$11,"")</f>
        <v>#DIV/0!</v>
      </c>
      <c r="M79" s="142" t="e">
        <f>IF(AND('1 - 4 Hr Raw Data'!S75="",'2 - 24 Hr Raw Data'!S75=""),(G79/(E79))*100,"")</f>
        <v>#DIV/0!</v>
      </c>
      <c r="N79" s="104" t="e">
        <f ca="1">IF(AND('1 - 4 Hr Raw Data'!S75="",'2 - 24 Hr Raw Data'!S75=""),M79/$M$11,"")</f>
        <v>#DIV/0!</v>
      </c>
      <c r="O79" s="207" t="e">
        <f>IF(AND('1 - 4 Hr Raw Data'!S75="",'2 - 24 Hr Raw Data'!S75=""),(H79/(E79))*100,"")</f>
        <v>#DIV/0!</v>
      </c>
      <c r="P79" s="207" t="e">
        <f ca="1">IF(AND('1 - 4 Hr Raw Data'!S75="",'2 - 24 Hr Raw Data'!S75=""),O79/$O$11,"")</f>
        <v>#DIV/0!</v>
      </c>
      <c r="Q79" s="144" t="e">
        <f ca="1">IF(AND('1 - 4 Hr Raw Data'!S75="",'2 - 24 Hr Raw Data'!S75=""),I79/$I$11,"")</f>
        <v>#REF!</v>
      </c>
      <c r="R79" s="104" t="e">
        <f ca="1">IF(AND('1 - 4 Hr Raw Data'!S75="",'2 - 24 Hr Raw Data'!S75=""),J79/$J$11,"")</f>
        <v>#REF!</v>
      </c>
      <c r="S79" s="105" t="e">
        <f>IF(AND('1 - 4 Hr Raw Data'!S75="",'2 - 24 Hr Raw Data'!S75=""),(E79/D79)*($S$4/1.042)*2,"")</f>
        <v>#DIV/0!</v>
      </c>
      <c r="T79" s="104" t="e">
        <f>IF(AND('1 - 4 Hr Raw Data'!S75="",'2 - 24 Hr Raw Data'!S75=""),LOG(S79/S$6,2),"")</f>
        <v>#DIV/0!</v>
      </c>
      <c r="U79" s="106" t="e">
        <f ca="1">IF(AND('1 - 4 Hr Raw Data'!S75="",'2 - 24 Hr Raw Data'!S75=""),(S79/S$11)*100,"")</f>
        <v>#DIV/0!</v>
      </c>
      <c r="V79" s="106" t="e">
        <f ca="1">IF(AND('1 - 4 Hr Raw Data'!S75="",'2 - 24 Hr Raw Data'!S75=""),(S79-S$6)/(S$11-S$6)*100,"")</f>
        <v>#DIV/0!</v>
      </c>
      <c r="W79" s="118" t="e">
        <f ca="1">IF(AND('1 - 4 Hr Raw Data'!S75="",'2 - 24 Hr Raw Data'!S75=""),(T79/T$11)*100,"")</f>
        <v>#DIV/0!</v>
      </c>
      <c r="X79" s="195" t="e">
        <f ca="1">IF(U79&lt;20,"% RNC less than 20 %",IF(AND('1 - 4 Hr Raw Data'!S75&lt;&gt;"",'2 - 24 Hr Raw Data'!S75=""),"4 Hour: "&amp;'1 - 4 Hr Raw Data'!S75,IF(AND('1 - 4 Hr Raw Data'!S75="",'2 - 24 Hr Raw Data'!S75&lt;&gt;""),"24 Hour: "&amp;'2 - 24 Hr Raw Data'!S75,IF(AND('1 - 4 Hr Raw Data'!S75="",'2 - 24 Hr Raw Data'!S75=""),"","4 Hour: "&amp;'1 - 4 Hr Raw Data'!S75&amp;"; 24 Hour: "&amp;'2 - 24 Hr Raw Data'!S75))))</f>
        <v>#DIV/0!</v>
      </c>
      <c r="Y79" s="13" t="b">
        <f t="shared" ca="1" si="1"/>
        <v>0</v>
      </c>
    </row>
    <row r="80" spans="1:25" ht="14" x14ac:dyDescent="0.15">
      <c r="A80" s="228" t="str">
        <f>IF('2 - 24 Hr Raw Data'!Q76="","",'2 - 24 Hr Raw Data'!Q76)</f>
        <v/>
      </c>
      <c r="B80" s="154" t="str">
        <f>IF(A80="","",'3 - 4 Hr Calc Data'!B80)</f>
        <v/>
      </c>
      <c r="C80" s="191" t="str">
        <f>IF(A80="","",'2 - 24 Hr Raw Data'!R76)</f>
        <v/>
      </c>
      <c r="D80" s="116">
        <f>IF(AND('1 - 4 Hr Raw Data'!S76="",'2 - 24 Hr Raw Data'!S76=""),'2 - 24 Hr Raw Data'!B76,"")</f>
        <v>0</v>
      </c>
      <c r="E80" s="105">
        <f>IF(AND('1 - 4 Hr Raw Data'!S76="",'2 - 24 Hr Raw Data'!S76=""),'2 - 24 Hr Raw Data'!J76,"")</f>
        <v>0</v>
      </c>
      <c r="F80" s="103">
        <f>IF(AND('1 - 4 Hr Raw Data'!S76="",'2 - 24 Hr Raw Data'!S76=""),'2 - 24 Hr Raw Data'!K76,"")</f>
        <v>0</v>
      </c>
      <c r="G80" s="103">
        <f>IF(AND('1 - 4 Hr Raw Data'!S76="",'2 - 24 Hr Raw Data'!S76=""),'2 - 24 Hr Raw Data'!L76,"")</f>
        <v>0</v>
      </c>
      <c r="H80" s="206">
        <f>IF(AND('1 - 4 Hr Raw Data'!S76="",'2 - 24 Hr Raw Data'!S76=""),'2 - 24 Hr Raw Data'!M76,"")</f>
        <v>0</v>
      </c>
      <c r="I80" s="106">
        <f>IF(AND('1 - 4 Hr Raw Data'!S76="",'2 - 24 Hr Raw Data'!S76=""),'2 - 24 Hr Raw Data'!N76,"")</f>
        <v>0</v>
      </c>
      <c r="J80" s="307">
        <f>IF(AND('1 - 4 Hr Raw Data'!S76="",'2 - 24 Hr Raw Data'!S76=""),'2 - 24 Hr Raw Data'!O76,"")</f>
        <v>0</v>
      </c>
      <c r="K80" s="144" t="e">
        <f>IF(AND('1 - 4 Hr Raw Data'!S76="",'2 - 24 Hr Raw Data'!S76=""),(F80/(E80))*100,"")</f>
        <v>#DIV/0!</v>
      </c>
      <c r="L80" s="104" t="e">
        <f ca="1">IF(AND('1 - 4 Hr Raw Data'!S76="",'2 - 24 Hr Raw Data'!S76=""),K80/$K$11,"")</f>
        <v>#DIV/0!</v>
      </c>
      <c r="M80" s="142" t="e">
        <f>IF(AND('1 - 4 Hr Raw Data'!S76="",'2 - 24 Hr Raw Data'!S76=""),(G80/(E80))*100,"")</f>
        <v>#DIV/0!</v>
      </c>
      <c r="N80" s="104" t="e">
        <f ca="1">IF(AND('1 - 4 Hr Raw Data'!S76="",'2 - 24 Hr Raw Data'!S76=""),M80/$M$11,"")</f>
        <v>#DIV/0!</v>
      </c>
      <c r="O80" s="207" t="e">
        <f>IF(AND('1 - 4 Hr Raw Data'!S76="",'2 - 24 Hr Raw Data'!S76=""),(H80/(E80))*100,"")</f>
        <v>#DIV/0!</v>
      </c>
      <c r="P80" s="207" t="e">
        <f ca="1">IF(AND('1 - 4 Hr Raw Data'!S76="",'2 - 24 Hr Raw Data'!S76=""),O80/$O$11,"")</f>
        <v>#DIV/0!</v>
      </c>
      <c r="Q80" s="144" t="e">
        <f ca="1">IF(AND('1 - 4 Hr Raw Data'!S76="",'2 - 24 Hr Raw Data'!S76=""),I80/$I$11,"")</f>
        <v>#REF!</v>
      </c>
      <c r="R80" s="104" t="e">
        <f ca="1">IF(AND('1 - 4 Hr Raw Data'!S76="",'2 - 24 Hr Raw Data'!S76=""),J80/$J$11,"")</f>
        <v>#REF!</v>
      </c>
      <c r="S80" s="105" t="e">
        <f>IF(AND('1 - 4 Hr Raw Data'!S76="",'2 - 24 Hr Raw Data'!S76=""),(E80/D80)*($S$4/1.042)*2,"")</f>
        <v>#DIV/0!</v>
      </c>
      <c r="T80" s="104" t="e">
        <f>IF(AND('1 - 4 Hr Raw Data'!S76="",'2 - 24 Hr Raw Data'!S76=""),LOG(S80/S$6,2),"")</f>
        <v>#DIV/0!</v>
      </c>
      <c r="U80" s="106" t="e">
        <f ca="1">IF(AND('1 - 4 Hr Raw Data'!S76="",'2 - 24 Hr Raw Data'!S76=""),(S80/S$11)*100,"")</f>
        <v>#DIV/0!</v>
      </c>
      <c r="V80" s="106" t="e">
        <f ca="1">IF(AND('1 - 4 Hr Raw Data'!S76="",'2 - 24 Hr Raw Data'!S76=""),(S80-S$6)/(S$11-S$6)*100,"")</f>
        <v>#DIV/0!</v>
      </c>
      <c r="W80" s="118" t="e">
        <f ca="1">IF(AND('1 - 4 Hr Raw Data'!S76="",'2 - 24 Hr Raw Data'!S76=""),(T80/T$11)*100,"")</f>
        <v>#DIV/0!</v>
      </c>
      <c r="X80" s="195" t="e">
        <f ca="1">IF(U80&lt;20,"% RNC less than 20 %",IF(AND('1 - 4 Hr Raw Data'!S76&lt;&gt;"",'2 - 24 Hr Raw Data'!S76=""),"4 Hour: "&amp;'1 - 4 Hr Raw Data'!S76,IF(AND('1 - 4 Hr Raw Data'!S76="",'2 - 24 Hr Raw Data'!S76&lt;&gt;""),"24 Hour: "&amp;'2 - 24 Hr Raw Data'!S76,IF(AND('1 - 4 Hr Raw Data'!S76="",'2 - 24 Hr Raw Data'!S76=""),"","4 Hour: "&amp;'1 - 4 Hr Raw Data'!S76&amp;"; 24 Hour: "&amp;'2 - 24 Hr Raw Data'!S76))))</f>
        <v>#DIV/0!</v>
      </c>
      <c r="Y80" s="13" t="b">
        <f t="shared" ca="1" si="1"/>
        <v>0</v>
      </c>
    </row>
    <row r="81" spans="1:25" ht="14" x14ac:dyDescent="0.15">
      <c r="A81" s="228" t="str">
        <f>IF('2 - 24 Hr Raw Data'!Q77="","",'2 - 24 Hr Raw Data'!Q77)</f>
        <v/>
      </c>
      <c r="B81" s="154" t="str">
        <f>IF(A81="","",'3 - 4 Hr Calc Data'!B81)</f>
        <v/>
      </c>
      <c r="C81" s="191" t="str">
        <f>IF(A81="","",'2 - 24 Hr Raw Data'!R77)</f>
        <v/>
      </c>
      <c r="D81" s="116">
        <f>IF(AND('1 - 4 Hr Raw Data'!S77="",'2 - 24 Hr Raw Data'!S77=""),'2 - 24 Hr Raw Data'!B77,"")</f>
        <v>0</v>
      </c>
      <c r="E81" s="105">
        <f>IF(AND('1 - 4 Hr Raw Data'!S77="",'2 - 24 Hr Raw Data'!S77=""),'2 - 24 Hr Raw Data'!J77,"")</f>
        <v>0</v>
      </c>
      <c r="F81" s="103">
        <f>IF(AND('1 - 4 Hr Raw Data'!S77="",'2 - 24 Hr Raw Data'!S77=""),'2 - 24 Hr Raw Data'!K77,"")</f>
        <v>0</v>
      </c>
      <c r="G81" s="103">
        <f>IF(AND('1 - 4 Hr Raw Data'!S77="",'2 - 24 Hr Raw Data'!S77=""),'2 - 24 Hr Raw Data'!L77,"")</f>
        <v>0</v>
      </c>
      <c r="H81" s="206">
        <f>IF(AND('1 - 4 Hr Raw Data'!S77="",'2 - 24 Hr Raw Data'!S77=""),'2 - 24 Hr Raw Data'!M77,"")</f>
        <v>0</v>
      </c>
      <c r="I81" s="106">
        <f>IF(AND('1 - 4 Hr Raw Data'!S77="",'2 - 24 Hr Raw Data'!S77=""),'2 - 24 Hr Raw Data'!N77,"")</f>
        <v>0</v>
      </c>
      <c r="J81" s="307">
        <f>IF(AND('1 - 4 Hr Raw Data'!S77="",'2 - 24 Hr Raw Data'!S77=""),'2 - 24 Hr Raw Data'!O77,"")</f>
        <v>0</v>
      </c>
      <c r="K81" s="144" t="e">
        <f>IF(AND('1 - 4 Hr Raw Data'!S77="",'2 - 24 Hr Raw Data'!S77=""),(F81/(E81))*100,"")</f>
        <v>#DIV/0!</v>
      </c>
      <c r="L81" s="104" t="e">
        <f ca="1">IF(AND('1 - 4 Hr Raw Data'!S77="",'2 - 24 Hr Raw Data'!S77=""),K81/$K$11,"")</f>
        <v>#DIV/0!</v>
      </c>
      <c r="M81" s="142" t="e">
        <f>IF(AND('1 - 4 Hr Raw Data'!S77="",'2 - 24 Hr Raw Data'!S77=""),(G81/(E81))*100,"")</f>
        <v>#DIV/0!</v>
      </c>
      <c r="N81" s="104" t="e">
        <f ca="1">IF(AND('1 - 4 Hr Raw Data'!S77="",'2 - 24 Hr Raw Data'!S77=""),M81/$M$11,"")</f>
        <v>#DIV/0!</v>
      </c>
      <c r="O81" s="207" t="e">
        <f>IF(AND('1 - 4 Hr Raw Data'!S77="",'2 - 24 Hr Raw Data'!S77=""),(H81/(E81))*100,"")</f>
        <v>#DIV/0!</v>
      </c>
      <c r="P81" s="207" t="e">
        <f ca="1">IF(AND('1 - 4 Hr Raw Data'!S77="",'2 - 24 Hr Raw Data'!S77=""),O81/$O$11,"")</f>
        <v>#DIV/0!</v>
      </c>
      <c r="Q81" s="144" t="e">
        <f ca="1">IF(AND('1 - 4 Hr Raw Data'!S77="",'2 - 24 Hr Raw Data'!S77=""),I81/$I$11,"")</f>
        <v>#REF!</v>
      </c>
      <c r="R81" s="104" t="e">
        <f ca="1">IF(AND('1 - 4 Hr Raw Data'!S77="",'2 - 24 Hr Raw Data'!S77=""),J81/$J$11,"")</f>
        <v>#REF!</v>
      </c>
      <c r="S81" s="105" t="e">
        <f>IF(AND('1 - 4 Hr Raw Data'!S77="",'2 - 24 Hr Raw Data'!S77=""),(E81/D81)*($S$4/1.042)*2,"")</f>
        <v>#DIV/0!</v>
      </c>
      <c r="T81" s="104" t="e">
        <f>IF(AND('1 - 4 Hr Raw Data'!S77="",'2 - 24 Hr Raw Data'!S77=""),LOG(S81/S$6,2),"")</f>
        <v>#DIV/0!</v>
      </c>
      <c r="U81" s="106" t="e">
        <f ca="1">IF(AND('1 - 4 Hr Raw Data'!S77="",'2 - 24 Hr Raw Data'!S77=""),(S81/S$11)*100,"")</f>
        <v>#DIV/0!</v>
      </c>
      <c r="V81" s="106" t="e">
        <f ca="1">IF(AND('1 - 4 Hr Raw Data'!S77="",'2 - 24 Hr Raw Data'!S77=""),(S81-S$6)/(S$11-S$6)*100,"")</f>
        <v>#DIV/0!</v>
      </c>
      <c r="W81" s="118" t="e">
        <f ca="1">IF(AND('1 - 4 Hr Raw Data'!S77="",'2 - 24 Hr Raw Data'!S77=""),(T81/T$11)*100,"")</f>
        <v>#DIV/0!</v>
      </c>
      <c r="X81" s="195" t="e">
        <f ca="1">IF(U81&lt;20,"% RNC less than 20 %",IF(AND('1 - 4 Hr Raw Data'!S77&lt;&gt;"",'2 - 24 Hr Raw Data'!S77=""),"4 Hour: "&amp;'1 - 4 Hr Raw Data'!S77,IF(AND('1 - 4 Hr Raw Data'!S77="",'2 - 24 Hr Raw Data'!S77&lt;&gt;""),"24 Hour: "&amp;'2 - 24 Hr Raw Data'!S77,IF(AND('1 - 4 Hr Raw Data'!S77="",'2 - 24 Hr Raw Data'!S77=""),"","4 Hour: "&amp;'1 - 4 Hr Raw Data'!S77&amp;"; 24 Hour: "&amp;'2 - 24 Hr Raw Data'!S77))))</f>
        <v>#DIV/0!</v>
      </c>
      <c r="Y81" s="13" t="b">
        <f t="shared" ca="1" si="1"/>
        <v>0</v>
      </c>
    </row>
    <row r="82" spans="1:25" ht="14" x14ac:dyDescent="0.15">
      <c r="A82" s="228" t="str">
        <f>IF('2 - 24 Hr Raw Data'!Q78="","",'2 - 24 Hr Raw Data'!Q78)</f>
        <v/>
      </c>
      <c r="B82" s="154" t="str">
        <f>IF(A82="","",'3 - 4 Hr Calc Data'!B82)</f>
        <v/>
      </c>
      <c r="C82" s="191" t="str">
        <f>IF(A82="","",'2 - 24 Hr Raw Data'!R78)</f>
        <v/>
      </c>
      <c r="D82" s="116">
        <f>IF(AND('1 - 4 Hr Raw Data'!S78="",'2 - 24 Hr Raw Data'!S78=""),'2 - 24 Hr Raw Data'!B78,"")</f>
        <v>0</v>
      </c>
      <c r="E82" s="105">
        <f>IF(AND('1 - 4 Hr Raw Data'!S78="",'2 - 24 Hr Raw Data'!S78=""),'2 - 24 Hr Raw Data'!J78,"")</f>
        <v>0</v>
      </c>
      <c r="F82" s="103">
        <f>IF(AND('1 - 4 Hr Raw Data'!S78="",'2 - 24 Hr Raw Data'!S78=""),'2 - 24 Hr Raw Data'!K78,"")</f>
        <v>0</v>
      </c>
      <c r="G82" s="103">
        <f>IF(AND('1 - 4 Hr Raw Data'!S78="",'2 - 24 Hr Raw Data'!S78=""),'2 - 24 Hr Raw Data'!L78,"")</f>
        <v>0</v>
      </c>
      <c r="H82" s="206">
        <f>IF(AND('1 - 4 Hr Raw Data'!S78="",'2 - 24 Hr Raw Data'!S78=""),'2 - 24 Hr Raw Data'!M78,"")</f>
        <v>0</v>
      </c>
      <c r="I82" s="106">
        <f>IF(AND('1 - 4 Hr Raw Data'!S78="",'2 - 24 Hr Raw Data'!S78=""),'2 - 24 Hr Raw Data'!N78,"")</f>
        <v>0</v>
      </c>
      <c r="J82" s="307">
        <f>IF(AND('1 - 4 Hr Raw Data'!S78="",'2 - 24 Hr Raw Data'!S78=""),'2 - 24 Hr Raw Data'!O78,"")</f>
        <v>0</v>
      </c>
      <c r="K82" s="144" t="e">
        <f>IF(AND('1 - 4 Hr Raw Data'!S78="",'2 - 24 Hr Raw Data'!S78=""),(F82/(E82))*100,"")</f>
        <v>#DIV/0!</v>
      </c>
      <c r="L82" s="104" t="e">
        <f ca="1">IF(AND('1 - 4 Hr Raw Data'!S78="",'2 - 24 Hr Raw Data'!S78=""),K82/$K$11,"")</f>
        <v>#DIV/0!</v>
      </c>
      <c r="M82" s="142" t="e">
        <f>IF(AND('1 - 4 Hr Raw Data'!S78="",'2 - 24 Hr Raw Data'!S78=""),(G82/(E82))*100,"")</f>
        <v>#DIV/0!</v>
      </c>
      <c r="N82" s="104" t="e">
        <f ca="1">IF(AND('1 - 4 Hr Raw Data'!S78="",'2 - 24 Hr Raw Data'!S78=""),M82/$M$11,"")</f>
        <v>#DIV/0!</v>
      </c>
      <c r="O82" s="207" t="e">
        <f>IF(AND('1 - 4 Hr Raw Data'!S78="",'2 - 24 Hr Raw Data'!S78=""),(H82/(E82))*100,"")</f>
        <v>#DIV/0!</v>
      </c>
      <c r="P82" s="207" t="e">
        <f ca="1">IF(AND('1 - 4 Hr Raw Data'!S78="",'2 - 24 Hr Raw Data'!S78=""),O82/$O$11,"")</f>
        <v>#DIV/0!</v>
      </c>
      <c r="Q82" s="144" t="e">
        <f ca="1">IF(AND('1 - 4 Hr Raw Data'!S78="",'2 - 24 Hr Raw Data'!S78=""),I82/$I$11,"")</f>
        <v>#REF!</v>
      </c>
      <c r="R82" s="104" t="e">
        <f ca="1">IF(AND('1 - 4 Hr Raw Data'!S78="",'2 - 24 Hr Raw Data'!S78=""),J82/$J$11,"")</f>
        <v>#REF!</v>
      </c>
      <c r="S82" s="105" t="e">
        <f>IF(AND('1 - 4 Hr Raw Data'!S78="",'2 - 24 Hr Raw Data'!S78=""),(E82/D82)*($S$4/1.042)*2,"")</f>
        <v>#DIV/0!</v>
      </c>
      <c r="T82" s="104" t="e">
        <f>IF(AND('1 - 4 Hr Raw Data'!S78="",'2 - 24 Hr Raw Data'!S78=""),LOG(S82/S$6,2),"")</f>
        <v>#DIV/0!</v>
      </c>
      <c r="U82" s="106" t="e">
        <f ca="1">IF(AND('1 - 4 Hr Raw Data'!S78="",'2 - 24 Hr Raw Data'!S78=""),(S82/S$11)*100,"")</f>
        <v>#DIV/0!</v>
      </c>
      <c r="V82" s="106" t="e">
        <f ca="1">IF(AND('1 - 4 Hr Raw Data'!S78="",'2 - 24 Hr Raw Data'!S78=""),(S82-S$6)/(S$11-S$6)*100,"")</f>
        <v>#DIV/0!</v>
      </c>
      <c r="W82" s="118" t="e">
        <f ca="1">IF(AND('1 - 4 Hr Raw Data'!S78="",'2 - 24 Hr Raw Data'!S78=""),(T82/T$11)*100,"")</f>
        <v>#DIV/0!</v>
      </c>
      <c r="X82" s="195" t="e">
        <f ca="1">IF(U82&lt;20,"% RNC less than 20 %",IF(AND('1 - 4 Hr Raw Data'!S78&lt;&gt;"",'2 - 24 Hr Raw Data'!S78=""),"4 Hour: "&amp;'1 - 4 Hr Raw Data'!S78,IF(AND('1 - 4 Hr Raw Data'!S78="",'2 - 24 Hr Raw Data'!S78&lt;&gt;""),"24 Hour: "&amp;'2 - 24 Hr Raw Data'!S78,IF(AND('1 - 4 Hr Raw Data'!S78="",'2 - 24 Hr Raw Data'!S78=""),"","4 Hour: "&amp;'1 - 4 Hr Raw Data'!S78&amp;"; 24 Hour: "&amp;'2 - 24 Hr Raw Data'!S78))))</f>
        <v>#DIV/0!</v>
      </c>
      <c r="Y82" s="13" t="b">
        <f t="shared" ca="1" si="1"/>
        <v>0</v>
      </c>
    </row>
    <row r="83" spans="1:25" ht="14" x14ac:dyDescent="0.15">
      <c r="A83" s="228" t="str">
        <f>IF('2 - 24 Hr Raw Data'!Q79="","",'2 - 24 Hr Raw Data'!Q79)</f>
        <v/>
      </c>
      <c r="B83" s="154" t="str">
        <f>IF(A83="","",'3 - 4 Hr Calc Data'!B83)</f>
        <v/>
      </c>
      <c r="C83" s="191" t="str">
        <f>IF(A83="","",'2 - 24 Hr Raw Data'!R79)</f>
        <v/>
      </c>
      <c r="D83" s="116">
        <f>IF(AND('1 - 4 Hr Raw Data'!S79="",'2 - 24 Hr Raw Data'!S79=""),'2 - 24 Hr Raw Data'!B79,"")</f>
        <v>0</v>
      </c>
      <c r="E83" s="105">
        <f>IF(AND('1 - 4 Hr Raw Data'!S79="",'2 - 24 Hr Raw Data'!S79=""),'2 - 24 Hr Raw Data'!J79,"")</f>
        <v>0</v>
      </c>
      <c r="F83" s="103">
        <f>IF(AND('1 - 4 Hr Raw Data'!S79="",'2 - 24 Hr Raw Data'!S79=""),'2 - 24 Hr Raw Data'!K79,"")</f>
        <v>0</v>
      </c>
      <c r="G83" s="103">
        <f>IF(AND('1 - 4 Hr Raw Data'!S79="",'2 - 24 Hr Raw Data'!S79=""),'2 - 24 Hr Raw Data'!L79,"")</f>
        <v>0</v>
      </c>
      <c r="H83" s="206">
        <f>IF(AND('1 - 4 Hr Raw Data'!S79="",'2 - 24 Hr Raw Data'!S79=""),'2 - 24 Hr Raw Data'!M79,"")</f>
        <v>0</v>
      </c>
      <c r="I83" s="106">
        <f>IF(AND('1 - 4 Hr Raw Data'!S79="",'2 - 24 Hr Raw Data'!S79=""),'2 - 24 Hr Raw Data'!N79,"")</f>
        <v>0</v>
      </c>
      <c r="J83" s="307">
        <f>IF(AND('1 - 4 Hr Raw Data'!S79="",'2 - 24 Hr Raw Data'!S79=""),'2 - 24 Hr Raw Data'!O79,"")</f>
        <v>0</v>
      </c>
      <c r="K83" s="144" t="e">
        <f>IF(AND('1 - 4 Hr Raw Data'!S79="",'2 - 24 Hr Raw Data'!S79=""),(F83/(E83))*100,"")</f>
        <v>#DIV/0!</v>
      </c>
      <c r="L83" s="104" t="e">
        <f ca="1">IF(AND('1 - 4 Hr Raw Data'!S79="",'2 - 24 Hr Raw Data'!S79=""),K83/$K$11,"")</f>
        <v>#DIV/0!</v>
      </c>
      <c r="M83" s="142" t="e">
        <f>IF(AND('1 - 4 Hr Raw Data'!S79="",'2 - 24 Hr Raw Data'!S79=""),(G83/(E83))*100,"")</f>
        <v>#DIV/0!</v>
      </c>
      <c r="N83" s="104" t="e">
        <f ca="1">IF(AND('1 - 4 Hr Raw Data'!S79="",'2 - 24 Hr Raw Data'!S79=""),M83/$M$11,"")</f>
        <v>#DIV/0!</v>
      </c>
      <c r="O83" s="207" t="e">
        <f>IF(AND('1 - 4 Hr Raw Data'!S79="",'2 - 24 Hr Raw Data'!S79=""),(H83/(E83))*100,"")</f>
        <v>#DIV/0!</v>
      </c>
      <c r="P83" s="207" t="e">
        <f ca="1">IF(AND('1 - 4 Hr Raw Data'!S79="",'2 - 24 Hr Raw Data'!S79=""),O83/$O$11,"")</f>
        <v>#DIV/0!</v>
      </c>
      <c r="Q83" s="144" t="e">
        <f ca="1">IF(AND('1 - 4 Hr Raw Data'!S79="",'2 - 24 Hr Raw Data'!S79=""),I83/$I$11,"")</f>
        <v>#REF!</v>
      </c>
      <c r="R83" s="104" t="e">
        <f ca="1">IF(AND('1 - 4 Hr Raw Data'!S79="",'2 - 24 Hr Raw Data'!S79=""),J83/$J$11,"")</f>
        <v>#REF!</v>
      </c>
      <c r="S83" s="105" t="e">
        <f>IF(AND('1 - 4 Hr Raw Data'!S79="",'2 - 24 Hr Raw Data'!S79=""),(E83/D83)*($S$4/1.042)*2,"")</f>
        <v>#DIV/0!</v>
      </c>
      <c r="T83" s="104" t="e">
        <f>IF(AND('1 - 4 Hr Raw Data'!S79="",'2 - 24 Hr Raw Data'!S79=""),LOG(S83/S$6,2),"")</f>
        <v>#DIV/0!</v>
      </c>
      <c r="U83" s="106" t="e">
        <f ca="1">IF(AND('1 - 4 Hr Raw Data'!S79="",'2 - 24 Hr Raw Data'!S79=""),(S83/S$11)*100,"")</f>
        <v>#DIV/0!</v>
      </c>
      <c r="V83" s="106" t="e">
        <f ca="1">IF(AND('1 - 4 Hr Raw Data'!S79="",'2 - 24 Hr Raw Data'!S79=""),(S83-S$6)/(S$11-S$6)*100,"")</f>
        <v>#DIV/0!</v>
      </c>
      <c r="W83" s="118" t="e">
        <f ca="1">IF(AND('1 - 4 Hr Raw Data'!S79="",'2 - 24 Hr Raw Data'!S79=""),(T83/T$11)*100,"")</f>
        <v>#DIV/0!</v>
      </c>
      <c r="X83" s="195" t="e">
        <f ca="1">IF(U83&lt;20,"% RNC less than 20 %",IF(AND('1 - 4 Hr Raw Data'!S79&lt;&gt;"",'2 - 24 Hr Raw Data'!S79=""),"4 Hour: "&amp;'1 - 4 Hr Raw Data'!S79,IF(AND('1 - 4 Hr Raw Data'!S79="",'2 - 24 Hr Raw Data'!S79&lt;&gt;""),"24 Hour: "&amp;'2 - 24 Hr Raw Data'!S79,IF(AND('1 - 4 Hr Raw Data'!S79="",'2 - 24 Hr Raw Data'!S79=""),"","4 Hour: "&amp;'1 - 4 Hr Raw Data'!S79&amp;"; 24 Hour: "&amp;'2 - 24 Hr Raw Data'!S79))))</f>
        <v>#DIV/0!</v>
      </c>
      <c r="Y83" s="13" t="b">
        <f t="shared" ca="1" si="1"/>
        <v>0</v>
      </c>
    </row>
    <row r="84" spans="1:25" ht="14" x14ac:dyDescent="0.15">
      <c r="A84" s="228" t="str">
        <f>IF('2 - 24 Hr Raw Data'!Q80="","",'2 - 24 Hr Raw Data'!Q80)</f>
        <v/>
      </c>
      <c r="B84" s="154" t="str">
        <f>IF(A84="","",'3 - 4 Hr Calc Data'!B84)</f>
        <v/>
      </c>
      <c r="C84" s="191" t="str">
        <f>IF(A84="","",'2 - 24 Hr Raw Data'!R80)</f>
        <v/>
      </c>
      <c r="D84" s="116">
        <f>IF(AND('1 - 4 Hr Raw Data'!S80="",'2 - 24 Hr Raw Data'!S80=""),'2 - 24 Hr Raw Data'!B80,"")</f>
        <v>0</v>
      </c>
      <c r="E84" s="105">
        <f>IF(AND('1 - 4 Hr Raw Data'!S80="",'2 - 24 Hr Raw Data'!S80=""),'2 - 24 Hr Raw Data'!J80,"")</f>
        <v>0</v>
      </c>
      <c r="F84" s="103">
        <f>IF(AND('1 - 4 Hr Raw Data'!S80="",'2 - 24 Hr Raw Data'!S80=""),'2 - 24 Hr Raw Data'!K80,"")</f>
        <v>0</v>
      </c>
      <c r="G84" s="103">
        <f>IF(AND('1 - 4 Hr Raw Data'!S80="",'2 - 24 Hr Raw Data'!S80=""),'2 - 24 Hr Raw Data'!L80,"")</f>
        <v>0</v>
      </c>
      <c r="H84" s="206">
        <f>IF(AND('1 - 4 Hr Raw Data'!S80="",'2 - 24 Hr Raw Data'!S80=""),'2 - 24 Hr Raw Data'!M80,"")</f>
        <v>0</v>
      </c>
      <c r="I84" s="106">
        <f>IF(AND('1 - 4 Hr Raw Data'!S80="",'2 - 24 Hr Raw Data'!S80=""),'2 - 24 Hr Raw Data'!N80,"")</f>
        <v>0</v>
      </c>
      <c r="J84" s="307">
        <f>IF(AND('1 - 4 Hr Raw Data'!S80="",'2 - 24 Hr Raw Data'!S80=""),'2 - 24 Hr Raw Data'!O80,"")</f>
        <v>0</v>
      </c>
      <c r="K84" s="144" t="e">
        <f>IF(AND('1 - 4 Hr Raw Data'!S80="",'2 - 24 Hr Raw Data'!S80=""),(F84/(E84))*100,"")</f>
        <v>#DIV/0!</v>
      </c>
      <c r="L84" s="104" t="e">
        <f ca="1">IF(AND('1 - 4 Hr Raw Data'!S80="",'2 - 24 Hr Raw Data'!S80=""),K84/$K$11,"")</f>
        <v>#DIV/0!</v>
      </c>
      <c r="M84" s="142" t="e">
        <f>IF(AND('1 - 4 Hr Raw Data'!S80="",'2 - 24 Hr Raw Data'!S80=""),(G84/(E84))*100,"")</f>
        <v>#DIV/0!</v>
      </c>
      <c r="N84" s="104" t="e">
        <f ca="1">IF(AND('1 - 4 Hr Raw Data'!S80="",'2 - 24 Hr Raw Data'!S80=""),M84/$M$11,"")</f>
        <v>#DIV/0!</v>
      </c>
      <c r="O84" s="207" t="e">
        <f>IF(AND('1 - 4 Hr Raw Data'!S80="",'2 - 24 Hr Raw Data'!S80=""),(H84/(E84))*100,"")</f>
        <v>#DIV/0!</v>
      </c>
      <c r="P84" s="207" t="e">
        <f ca="1">IF(AND('1 - 4 Hr Raw Data'!S80="",'2 - 24 Hr Raw Data'!S80=""),O84/$O$11,"")</f>
        <v>#DIV/0!</v>
      </c>
      <c r="Q84" s="144" t="e">
        <f ca="1">IF(AND('1 - 4 Hr Raw Data'!S80="",'2 - 24 Hr Raw Data'!S80=""),I84/$I$11,"")</f>
        <v>#REF!</v>
      </c>
      <c r="R84" s="104" t="e">
        <f ca="1">IF(AND('1 - 4 Hr Raw Data'!S80="",'2 - 24 Hr Raw Data'!S80=""),J84/$J$11,"")</f>
        <v>#REF!</v>
      </c>
      <c r="S84" s="105" t="e">
        <f>IF(AND('1 - 4 Hr Raw Data'!S80="",'2 - 24 Hr Raw Data'!S80=""),(E84/D84)*($S$4/1.042)*2,"")</f>
        <v>#DIV/0!</v>
      </c>
      <c r="T84" s="104" t="e">
        <f>IF(AND('1 - 4 Hr Raw Data'!S80="",'2 - 24 Hr Raw Data'!S80=""),LOG(S84/S$6,2),"")</f>
        <v>#DIV/0!</v>
      </c>
      <c r="U84" s="106" t="e">
        <f ca="1">IF(AND('1 - 4 Hr Raw Data'!S80="",'2 - 24 Hr Raw Data'!S80=""),(S84/S$11)*100,"")</f>
        <v>#DIV/0!</v>
      </c>
      <c r="V84" s="106" t="e">
        <f ca="1">IF(AND('1 - 4 Hr Raw Data'!S80="",'2 - 24 Hr Raw Data'!S80=""),(S84-S$6)/(S$11-S$6)*100,"")</f>
        <v>#DIV/0!</v>
      </c>
      <c r="W84" s="118" t="e">
        <f ca="1">IF(AND('1 - 4 Hr Raw Data'!S80="",'2 - 24 Hr Raw Data'!S80=""),(T84/T$11)*100,"")</f>
        <v>#DIV/0!</v>
      </c>
      <c r="X84" s="195" t="e">
        <f ca="1">IF(U84&lt;20,"% RNC less than 20 %",IF(AND('1 - 4 Hr Raw Data'!S80&lt;&gt;"",'2 - 24 Hr Raw Data'!S80=""),"4 Hour: "&amp;'1 - 4 Hr Raw Data'!S80,IF(AND('1 - 4 Hr Raw Data'!S80="",'2 - 24 Hr Raw Data'!S80&lt;&gt;""),"24 Hour: "&amp;'2 - 24 Hr Raw Data'!S80,IF(AND('1 - 4 Hr Raw Data'!S80="",'2 - 24 Hr Raw Data'!S80=""),"","4 Hour: "&amp;'1 - 4 Hr Raw Data'!S80&amp;"; 24 Hour: "&amp;'2 - 24 Hr Raw Data'!S80))))</f>
        <v>#DIV/0!</v>
      </c>
      <c r="Y84" s="13" t="b">
        <f t="shared" ca="1" si="1"/>
        <v>0</v>
      </c>
    </row>
    <row r="85" spans="1:25" ht="14" x14ac:dyDescent="0.15">
      <c r="A85" s="228" t="str">
        <f>IF('2 - 24 Hr Raw Data'!Q81="","",'2 - 24 Hr Raw Data'!Q81)</f>
        <v/>
      </c>
      <c r="B85" s="154" t="str">
        <f>IF(A85="","",'3 - 4 Hr Calc Data'!B85)</f>
        <v/>
      </c>
      <c r="C85" s="191" t="str">
        <f>IF(A85="","",'2 - 24 Hr Raw Data'!R81)</f>
        <v/>
      </c>
      <c r="D85" s="116">
        <f>IF(AND('1 - 4 Hr Raw Data'!S81="",'2 - 24 Hr Raw Data'!S81=""),'2 - 24 Hr Raw Data'!B81,"")</f>
        <v>0</v>
      </c>
      <c r="E85" s="105">
        <f>IF(AND('1 - 4 Hr Raw Data'!S81="",'2 - 24 Hr Raw Data'!S81=""),'2 - 24 Hr Raw Data'!J81,"")</f>
        <v>0</v>
      </c>
      <c r="F85" s="103">
        <f>IF(AND('1 - 4 Hr Raw Data'!S81="",'2 - 24 Hr Raw Data'!S81=""),'2 - 24 Hr Raw Data'!K81,"")</f>
        <v>0</v>
      </c>
      <c r="G85" s="103">
        <f>IF(AND('1 - 4 Hr Raw Data'!S81="",'2 - 24 Hr Raw Data'!S81=""),'2 - 24 Hr Raw Data'!L81,"")</f>
        <v>0</v>
      </c>
      <c r="H85" s="206">
        <f>IF(AND('1 - 4 Hr Raw Data'!S81="",'2 - 24 Hr Raw Data'!S81=""),'2 - 24 Hr Raw Data'!M81,"")</f>
        <v>0</v>
      </c>
      <c r="I85" s="106">
        <f>IF(AND('1 - 4 Hr Raw Data'!S81="",'2 - 24 Hr Raw Data'!S81=""),'2 - 24 Hr Raw Data'!N81,"")</f>
        <v>0</v>
      </c>
      <c r="J85" s="307">
        <f>IF(AND('1 - 4 Hr Raw Data'!S81="",'2 - 24 Hr Raw Data'!S81=""),'2 - 24 Hr Raw Data'!O81,"")</f>
        <v>0</v>
      </c>
      <c r="K85" s="144" t="e">
        <f>IF(AND('1 - 4 Hr Raw Data'!S81="",'2 - 24 Hr Raw Data'!S81=""),(F85/(E85))*100,"")</f>
        <v>#DIV/0!</v>
      </c>
      <c r="L85" s="104" t="e">
        <f ca="1">IF(AND('1 - 4 Hr Raw Data'!S81="",'2 - 24 Hr Raw Data'!S81=""),K85/$K$11,"")</f>
        <v>#DIV/0!</v>
      </c>
      <c r="M85" s="142" t="e">
        <f>IF(AND('1 - 4 Hr Raw Data'!S81="",'2 - 24 Hr Raw Data'!S81=""),(G85/(E85))*100,"")</f>
        <v>#DIV/0!</v>
      </c>
      <c r="N85" s="104" t="e">
        <f ca="1">IF(AND('1 - 4 Hr Raw Data'!S81="",'2 - 24 Hr Raw Data'!S81=""),M85/$M$11,"")</f>
        <v>#DIV/0!</v>
      </c>
      <c r="O85" s="207" t="e">
        <f>IF(AND('1 - 4 Hr Raw Data'!S81="",'2 - 24 Hr Raw Data'!S81=""),(H85/(E85))*100,"")</f>
        <v>#DIV/0!</v>
      </c>
      <c r="P85" s="207" t="e">
        <f ca="1">IF(AND('1 - 4 Hr Raw Data'!S81="",'2 - 24 Hr Raw Data'!S81=""),O85/$O$11,"")</f>
        <v>#DIV/0!</v>
      </c>
      <c r="Q85" s="144" t="e">
        <f ca="1">IF(AND('1 - 4 Hr Raw Data'!S81="",'2 - 24 Hr Raw Data'!S81=""),I85/$I$11,"")</f>
        <v>#REF!</v>
      </c>
      <c r="R85" s="104" t="e">
        <f ca="1">IF(AND('1 - 4 Hr Raw Data'!S81="",'2 - 24 Hr Raw Data'!S81=""),J85/$J$11,"")</f>
        <v>#REF!</v>
      </c>
      <c r="S85" s="105" t="e">
        <f>IF(AND('1 - 4 Hr Raw Data'!S81="",'2 - 24 Hr Raw Data'!S81=""),(E85/D85)*($S$4/1.042)*2,"")</f>
        <v>#DIV/0!</v>
      </c>
      <c r="T85" s="104" t="e">
        <f>IF(AND('1 - 4 Hr Raw Data'!S81="",'2 - 24 Hr Raw Data'!S81=""),LOG(S85/S$6,2),"")</f>
        <v>#DIV/0!</v>
      </c>
      <c r="U85" s="106" t="e">
        <f ca="1">IF(AND('1 - 4 Hr Raw Data'!S81="",'2 - 24 Hr Raw Data'!S81=""),(S85/S$11)*100,"")</f>
        <v>#DIV/0!</v>
      </c>
      <c r="V85" s="106" t="e">
        <f ca="1">IF(AND('1 - 4 Hr Raw Data'!S81="",'2 - 24 Hr Raw Data'!S81=""),(S85-S$6)/(S$11-S$6)*100,"")</f>
        <v>#DIV/0!</v>
      </c>
      <c r="W85" s="118" t="e">
        <f ca="1">IF(AND('1 - 4 Hr Raw Data'!S81="",'2 - 24 Hr Raw Data'!S81=""),(T85/T$11)*100,"")</f>
        <v>#DIV/0!</v>
      </c>
      <c r="X85" s="195" t="e">
        <f ca="1">IF(U85&lt;20,"% RNC less than 20 %",IF(AND('1 - 4 Hr Raw Data'!S81&lt;&gt;"",'2 - 24 Hr Raw Data'!S81=""),"4 Hour: "&amp;'1 - 4 Hr Raw Data'!S81,IF(AND('1 - 4 Hr Raw Data'!S81="",'2 - 24 Hr Raw Data'!S81&lt;&gt;""),"24 Hour: "&amp;'2 - 24 Hr Raw Data'!S81,IF(AND('1 - 4 Hr Raw Data'!S81="",'2 - 24 Hr Raw Data'!S81=""),"","4 Hour: "&amp;'1 - 4 Hr Raw Data'!S81&amp;"; 24 Hour: "&amp;'2 - 24 Hr Raw Data'!S81))))</f>
        <v>#DIV/0!</v>
      </c>
      <c r="Y85" s="13" t="b">
        <f t="shared" ca="1" si="1"/>
        <v>0</v>
      </c>
    </row>
    <row r="86" spans="1:25" ht="14" x14ac:dyDescent="0.15">
      <c r="A86" s="228" t="str">
        <f>IF('2 - 24 Hr Raw Data'!Q82="","",'2 - 24 Hr Raw Data'!Q82)</f>
        <v/>
      </c>
      <c r="B86" s="154" t="str">
        <f>IF(A86="","",'3 - 4 Hr Calc Data'!B86)</f>
        <v/>
      </c>
      <c r="C86" s="191" t="str">
        <f>IF(A86="","",'2 - 24 Hr Raw Data'!R82)</f>
        <v/>
      </c>
      <c r="D86" s="116">
        <f>IF(AND('1 - 4 Hr Raw Data'!S82="",'2 - 24 Hr Raw Data'!S82=""),'2 - 24 Hr Raw Data'!B82,"")</f>
        <v>0</v>
      </c>
      <c r="E86" s="105">
        <f>IF(AND('1 - 4 Hr Raw Data'!S82="",'2 - 24 Hr Raw Data'!S82=""),'2 - 24 Hr Raw Data'!J82,"")</f>
        <v>0</v>
      </c>
      <c r="F86" s="103">
        <f>IF(AND('1 - 4 Hr Raw Data'!S82="",'2 - 24 Hr Raw Data'!S82=""),'2 - 24 Hr Raw Data'!K82,"")</f>
        <v>0</v>
      </c>
      <c r="G86" s="103">
        <f>IF(AND('1 - 4 Hr Raw Data'!S82="",'2 - 24 Hr Raw Data'!S82=""),'2 - 24 Hr Raw Data'!L82,"")</f>
        <v>0</v>
      </c>
      <c r="H86" s="206">
        <f>IF(AND('1 - 4 Hr Raw Data'!S82="",'2 - 24 Hr Raw Data'!S82=""),'2 - 24 Hr Raw Data'!M82,"")</f>
        <v>0</v>
      </c>
      <c r="I86" s="106">
        <f>IF(AND('1 - 4 Hr Raw Data'!S82="",'2 - 24 Hr Raw Data'!S82=""),'2 - 24 Hr Raw Data'!N82,"")</f>
        <v>0</v>
      </c>
      <c r="J86" s="307">
        <f>IF(AND('1 - 4 Hr Raw Data'!S82="",'2 - 24 Hr Raw Data'!S82=""),'2 - 24 Hr Raw Data'!O82,"")</f>
        <v>0</v>
      </c>
      <c r="K86" s="144" t="e">
        <f>IF(AND('1 - 4 Hr Raw Data'!S82="",'2 - 24 Hr Raw Data'!S82=""),(F86/(E86))*100,"")</f>
        <v>#DIV/0!</v>
      </c>
      <c r="L86" s="104" t="e">
        <f ca="1">IF(AND('1 - 4 Hr Raw Data'!S82="",'2 - 24 Hr Raw Data'!S82=""),K86/$K$11,"")</f>
        <v>#DIV/0!</v>
      </c>
      <c r="M86" s="142" t="e">
        <f>IF(AND('1 - 4 Hr Raw Data'!S82="",'2 - 24 Hr Raw Data'!S82=""),(G86/(E86))*100,"")</f>
        <v>#DIV/0!</v>
      </c>
      <c r="N86" s="104" t="e">
        <f ca="1">IF(AND('1 - 4 Hr Raw Data'!S82="",'2 - 24 Hr Raw Data'!S82=""),M86/$M$11,"")</f>
        <v>#DIV/0!</v>
      </c>
      <c r="O86" s="207" t="e">
        <f>IF(AND('1 - 4 Hr Raw Data'!S82="",'2 - 24 Hr Raw Data'!S82=""),(H86/(E86))*100,"")</f>
        <v>#DIV/0!</v>
      </c>
      <c r="P86" s="207" t="e">
        <f ca="1">IF(AND('1 - 4 Hr Raw Data'!S82="",'2 - 24 Hr Raw Data'!S82=""),O86/$O$11,"")</f>
        <v>#DIV/0!</v>
      </c>
      <c r="Q86" s="144" t="e">
        <f ca="1">IF(AND('1 - 4 Hr Raw Data'!S82="",'2 - 24 Hr Raw Data'!S82=""),I86/$I$11,"")</f>
        <v>#REF!</v>
      </c>
      <c r="R86" s="104" t="e">
        <f ca="1">IF(AND('1 - 4 Hr Raw Data'!S82="",'2 - 24 Hr Raw Data'!S82=""),J86/$J$11,"")</f>
        <v>#REF!</v>
      </c>
      <c r="S86" s="105" t="e">
        <f>IF(AND('1 - 4 Hr Raw Data'!S82="",'2 - 24 Hr Raw Data'!S82=""),(E86/D86)*($S$4/1.042)*2,"")</f>
        <v>#DIV/0!</v>
      </c>
      <c r="T86" s="104" t="e">
        <f>IF(AND('1 - 4 Hr Raw Data'!S82="",'2 - 24 Hr Raw Data'!S82=""),LOG(S86/S$6,2),"")</f>
        <v>#DIV/0!</v>
      </c>
      <c r="U86" s="106" t="e">
        <f ca="1">IF(AND('1 - 4 Hr Raw Data'!S82="",'2 - 24 Hr Raw Data'!S82=""),(S86/S$11)*100,"")</f>
        <v>#DIV/0!</v>
      </c>
      <c r="V86" s="106" t="e">
        <f ca="1">IF(AND('1 - 4 Hr Raw Data'!S82="",'2 - 24 Hr Raw Data'!S82=""),(S86-S$6)/(S$11-S$6)*100,"")</f>
        <v>#DIV/0!</v>
      </c>
      <c r="W86" s="118" t="e">
        <f ca="1">IF(AND('1 - 4 Hr Raw Data'!S82="",'2 - 24 Hr Raw Data'!S82=""),(T86/T$11)*100,"")</f>
        <v>#DIV/0!</v>
      </c>
      <c r="X86" s="195" t="e">
        <f ca="1">IF(U86&lt;20,"% RNC less than 20 %",IF(AND('1 - 4 Hr Raw Data'!S82&lt;&gt;"",'2 - 24 Hr Raw Data'!S82=""),"4 Hour: "&amp;'1 - 4 Hr Raw Data'!S82,IF(AND('1 - 4 Hr Raw Data'!S82="",'2 - 24 Hr Raw Data'!S82&lt;&gt;""),"24 Hour: "&amp;'2 - 24 Hr Raw Data'!S82,IF(AND('1 - 4 Hr Raw Data'!S82="",'2 - 24 Hr Raw Data'!S82=""),"","4 Hour: "&amp;'1 - 4 Hr Raw Data'!S82&amp;"; 24 Hour: "&amp;'2 - 24 Hr Raw Data'!S82))))</f>
        <v>#DIV/0!</v>
      </c>
      <c r="Y86" s="13" t="b">
        <f t="shared" ca="1" si="1"/>
        <v>0</v>
      </c>
    </row>
    <row r="87" spans="1:25" ht="14" x14ac:dyDescent="0.15">
      <c r="A87" s="228" t="str">
        <f>IF('2 - 24 Hr Raw Data'!Q83="","",'2 - 24 Hr Raw Data'!Q83)</f>
        <v/>
      </c>
      <c r="B87" s="154" t="str">
        <f>IF(A87="","",'3 - 4 Hr Calc Data'!B87)</f>
        <v/>
      </c>
      <c r="C87" s="191" t="str">
        <f>IF(A87="","",'2 - 24 Hr Raw Data'!R83)</f>
        <v/>
      </c>
      <c r="D87" s="116">
        <f>IF(AND('1 - 4 Hr Raw Data'!S83="",'2 - 24 Hr Raw Data'!S83=""),'2 - 24 Hr Raw Data'!B83,"")</f>
        <v>0</v>
      </c>
      <c r="E87" s="105">
        <f>IF(AND('1 - 4 Hr Raw Data'!S83="",'2 - 24 Hr Raw Data'!S83=""),'2 - 24 Hr Raw Data'!J83,"")</f>
        <v>0</v>
      </c>
      <c r="F87" s="103">
        <f>IF(AND('1 - 4 Hr Raw Data'!S83="",'2 - 24 Hr Raw Data'!S83=""),'2 - 24 Hr Raw Data'!K83,"")</f>
        <v>0</v>
      </c>
      <c r="G87" s="103">
        <f>IF(AND('1 - 4 Hr Raw Data'!S83="",'2 - 24 Hr Raw Data'!S83=""),'2 - 24 Hr Raw Data'!L83,"")</f>
        <v>0</v>
      </c>
      <c r="H87" s="206">
        <f>IF(AND('1 - 4 Hr Raw Data'!S83="",'2 - 24 Hr Raw Data'!S83=""),'2 - 24 Hr Raw Data'!M83,"")</f>
        <v>0</v>
      </c>
      <c r="I87" s="106">
        <f>IF(AND('1 - 4 Hr Raw Data'!S83="",'2 - 24 Hr Raw Data'!S83=""),'2 - 24 Hr Raw Data'!N83,"")</f>
        <v>0</v>
      </c>
      <c r="J87" s="307">
        <f>IF(AND('1 - 4 Hr Raw Data'!S83="",'2 - 24 Hr Raw Data'!S83=""),'2 - 24 Hr Raw Data'!O83,"")</f>
        <v>0</v>
      </c>
      <c r="K87" s="144" t="e">
        <f>IF(AND('1 - 4 Hr Raw Data'!S83="",'2 - 24 Hr Raw Data'!S83=""),(F87/(E87))*100,"")</f>
        <v>#DIV/0!</v>
      </c>
      <c r="L87" s="104" t="e">
        <f ca="1">IF(AND('1 - 4 Hr Raw Data'!S83="",'2 - 24 Hr Raw Data'!S83=""),K87/$K$11,"")</f>
        <v>#DIV/0!</v>
      </c>
      <c r="M87" s="142" t="e">
        <f>IF(AND('1 - 4 Hr Raw Data'!S83="",'2 - 24 Hr Raw Data'!S83=""),(G87/(E87))*100,"")</f>
        <v>#DIV/0!</v>
      </c>
      <c r="N87" s="104" t="e">
        <f ca="1">IF(AND('1 - 4 Hr Raw Data'!S83="",'2 - 24 Hr Raw Data'!S83=""),M87/$M$11,"")</f>
        <v>#DIV/0!</v>
      </c>
      <c r="O87" s="207" t="e">
        <f>IF(AND('1 - 4 Hr Raw Data'!S83="",'2 - 24 Hr Raw Data'!S83=""),(H87/(E87))*100,"")</f>
        <v>#DIV/0!</v>
      </c>
      <c r="P87" s="207" t="e">
        <f ca="1">IF(AND('1 - 4 Hr Raw Data'!S83="",'2 - 24 Hr Raw Data'!S83=""),O87/$O$11,"")</f>
        <v>#DIV/0!</v>
      </c>
      <c r="Q87" s="144" t="e">
        <f ca="1">IF(AND('1 - 4 Hr Raw Data'!S83="",'2 - 24 Hr Raw Data'!S83=""),I87/$I$11,"")</f>
        <v>#REF!</v>
      </c>
      <c r="R87" s="104" t="e">
        <f ca="1">IF(AND('1 - 4 Hr Raw Data'!S83="",'2 - 24 Hr Raw Data'!S83=""),J87/$J$11,"")</f>
        <v>#REF!</v>
      </c>
      <c r="S87" s="105" t="e">
        <f>IF(AND('1 - 4 Hr Raw Data'!S83="",'2 - 24 Hr Raw Data'!S83=""),(E87/D87)*($S$4/1.042)*2,"")</f>
        <v>#DIV/0!</v>
      </c>
      <c r="T87" s="104" t="e">
        <f>IF(AND('1 - 4 Hr Raw Data'!S83="",'2 - 24 Hr Raw Data'!S83=""),LOG(S87/S$6,2),"")</f>
        <v>#DIV/0!</v>
      </c>
      <c r="U87" s="106" t="e">
        <f ca="1">IF(AND('1 - 4 Hr Raw Data'!S83="",'2 - 24 Hr Raw Data'!S83=""),(S87/S$11)*100,"")</f>
        <v>#DIV/0!</v>
      </c>
      <c r="V87" s="106" t="e">
        <f ca="1">IF(AND('1 - 4 Hr Raw Data'!S83="",'2 - 24 Hr Raw Data'!S83=""),(S87-S$6)/(S$11-S$6)*100,"")</f>
        <v>#DIV/0!</v>
      </c>
      <c r="W87" s="118" t="e">
        <f ca="1">IF(AND('1 - 4 Hr Raw Data'!S83="",'2 - 24 Hr Raw Data'!S83=""),(T87/T$11)*100,"")</f>
        <v>#DIV/0!</v>
      </c>
      <c r="X87" s="195" t="e">
        <f ca="1">IF(U87&lt;20,"% RNC less than 20 %",IF(AND('1 - 4 Hr Raw Data'!S83&lt;&gt;"",'2 - 24 Hr Raw Data'!S83=""),"4 Hour: "&amp;'1 - 4 Hr Raw Data'!S83,IF(AND('1 - 4 Hr Raw Data'!S83="",'2 - 24 Hr Raw Data'!S83&lt;&gt;""),"24 Hour: "&amp;'2 - 24 Hr Raw Data'!S83,IF(AND('1 - 4 Hr Raw Data'!S83="",'2 - 24 Hr Raw Data'!S83=""),"","4 Hour: "&amp;'1 - 4 Hr Raw Data'!S83&amp;"; 24 Hour: "&amp;'2 - 24 Hr Raw Data'!S83))))</f>
        <v>#DIV/0!</v>
      </c>
      <c r="Y87" s="13" t="b">
        <f t="shared" ca="1" si="1"/>
        <v>0</v>
      </c>
    </row>
    <row r="88" spans="1:25" ht="14" x14ac:dyDescent="0.15">
      <c r="A88" s="228" t="str">
        <f>IF('2 - 24 Hr Raw Data'!Q84="","",'2 - 24 Hr Raw Data'!Q84)</f>
        <v/>
      </c>
      <c r="B88" s="154" t="str">
        <f>IF(A88="","",'3 - 4 Hr Calc Data'!B88)</f>
        <v/>
      </c>
      <c r="C88" s="191" t="str">
        <f>IF(A88="","",'2 - 24 Hr Raw Data'!R84)</f>
        <v/>
      </c>
      <c r="D88" s="116">
        <f>IF(AND('1 - 4 Hr Raw Data'!S84="",'2 - 24 Hr Raw Data'!S84=""),'2 - 24 Hr Raw Data'!B84,"")</f>
        <v>0</v>
      </c>
      <c r="E88" s="105">
        <f>IF(AND('1 - 4 Hr Raw Data'!S84="",'2 - 24 Hr Raw Data'!S84=""),'2 - 24 Hr Raw Data'!J84,"")</f>
        <v>0</v>
      </c>
      <c r="F88" s="103">
        <f>IF(AND('1 - 4 Hr Raw Data'!S84="",'2 - 24 Hr Raw Data'!S84=""),'2 - 24 Hr Raw Data'!K84,"")</f>
        <v>0</v>
      </c>
      <c r="G88" s="103">
        <f>IF(AND('1 - 4 Hr Raw Data'!S84="",'2 - 24 Hr Raw Data'!S84=""),'2 - 24 Hr Raw Data'!L84,"")</f>
        <v>0</v>
      </c>
      <c r="H88" s="206">
        <f>IF(AND('1 - 4 Hr Raw Data'!S84="",'2 - 24 Hr Raw Data'!S84=""),'2 - 24 Hr Raw Data'!M84,"")</f>
        <v>0</v>
      </c>
      <c r="I88" s="106">
        <f>IF(AND('1 - 4 Hr Raw Data'!S84="",'2 - 24 Hr Raw Data'!S84=""),'2 - 24 Hr Raw Data'!N84,"")</f>
        <v>0</v>
      </c>
      <c r="J88" s="307">
        <f>IF(AND('1 - 4 Hr Raw Data'!S84="",'2 - 24 Hr Raw Data'!S84=""),'2 - 24 Hr Raw Data'!O84,"")</f>
        <v>0</v>
      </c>
      <c r="K88" s="144" t="e">
        <f>IF(AND('1 - 4 Hr Raw Data'!S84="",'2 - 24 Hr Raw Data'!S84=""),(F88/(E88))*100,"")</f>
        <v>#DIV/0!</v>
      </c>
      <c r="L88" s="104" t="e">
        <f ca="1">IF(AND('1 - 4 Hr Raw Data'!S84="",'2 - 24 Hr Raw Data'!S84=""),K88/$K$11,"")</f>
        <v>#DIV/0!</v>
      </c>
      <c r="M88" s="142" t="e">
        <f>IF(AND('1 - 4 Hr Raw Data'!S84="",'2 - 24 Hr Raw Data'!S84=""),(G88/(E88))*100,"")</f>
        <v>#DIV/0!</v>
      </c>
      <c r="N88" s="104" t="e">
        <f ca="1">IF(AND('1 - 4 Hr Raw Data'!S84="",'2 - 24 Hr Raw Data'!S84=""),M88/$M$11,"")</f>
        <v>#DIV/0!</v>
      </c>
      <c r="O88" s="207" t="e">
        <f>IF(AND('1 - 4 Hr Raw Data'!S84="",'2 - 24 Hr Raw Data'!S84=""),(H88/(E88))*100,"")</f>
        <v>#DIV/0!</v>
      </c>
      <c r="P88" s="207" t="e">
        <f ca="1">IF(AND('1 - 4 Hr Raw Data'!S84="",'2 - 24 Hr Raw Data'!S84=""),O88/$O$11,"")</f>
        <v>#DIV/0!</v>
      </c>
      <c r="Q88" s="144" t="e">
        <f ca="1">IF(AND('1 - 4 Hr Raw Data'!S84="",'2 - 24 Hr Raw Data'!S84=""),I88/$I$11,"")</f>
        <v>#REF!</v>
      </c>
      <c r="R88" s="104" t="e">
        <f ca="1">IF(AND('1 - 4 Hr Raw Data'!S84="",'2 - 24 Hr Raw Data'!S84=""),J88/$J$11,"")</f>
        <v>#REF!</v>
      </c>
      <c r="S88" s="105" t="e">
        <f>IF(AND('1 - 4 Hr Raw Data'!S84="",'2 - 24 Hr Raw Data'!S84=""),(E88/D88)*($S$4/1.042)*2,"")</f>
        <v>#DIV/0!</v>
      </c>
      <c r="T88" s="104" t="e">
        <f>IF(AND('1 - 4 Hr Raw Data'!S84="",'2 - 24 Hr Raw Data'!S84=""),LOG(S88/S$6,2),"")</f>
        <v>#DIV/0!</v>
      </c>
      <c r="U88" s="106" t="e">
        <f ca="1">IF(AND('1 - 4 Hr Raw Data'!S84="",'2 - 24 Hr Raw Data'!S84=""),(S88/S$11)*100,"")</f>
        <v>#DIV/0!</v>
      </c>
      <c r="V88" s="106" t="e">
        <f ca="1">IF(AND('1 - 4 Hr Raw Data'!S84="",'2 - 24 Hr Raw Data'!S84=""),(S88-S$6)/(S$11-S$6)*100,"")</f>
        <v>#DIV/0!</v>
      </c>
      <c r="W88" s="118" t="e">
        <f ca="1">IF(AND('1 - 4 Hr Raw Data'!S84="",'2 - 24 Hr Raw Data'!S84=""),(T88/T$11)*100,"")</f>
        <v>#DIV/0!</v>
      </c>
      <c r="X88" s="195" t="e">
        <f ca="1">IF(U88&lt;20,"% RNC less than 20 %",IF(AND('1 - 4 Hr Raw Data'!S84&lt;&gt;"",'2 - 24 Hr Raw Data'!S84=""),"4 Hour: "&amp;'1 - 4 Hr Raw Data'!S84,IF(AND('1 - 4 Hr Raw Data'!S84="",'2 - 24 Hr Raw Data'!S84&lt;&gt;""),"24 Hour: "&amp;'2 - 24 Hr Raw Data'!S84,IF(AND('1 - 4 Hr Raw Data'!S84="",'2 - 24 Hr Raw Data'!S84=""),"","4 Hour: "&amp;'1 - 4 Hr Raw Data'!S84&amp;"; 24 Hour: "&amp;'2 - 24 Hr Raw Data'!S84))))</f>
        <v>#DIV/0!</v>
      </c>
      <c r="Y88" s="13" t="b">
        <f t="shared" ca="1" si="1"/>
        <v>0</v>
      </c>
    </row>
    <row r="89" spans="1:25" ht="14" x14ac:dyDescent="0.15">
      <c r="A89" s="228" t="str">
        <f>IF('2 - 24 Hr Raw Data'!Q85="","",'2 - 24 Hr Raw Data'!Q85)</f>
        <v/>
      </c>
      <c r="B89" s="154" t="str">
        <f>IF(A89="","",'3 - 4 Hr Calc Data'!B89)</f>
        <v/>
      </c>
      <c r="C89" s="191" t="str">
        <f>IF(A89="","",'2 - 24 Hr Raw Data'!R85)</f>
        <v/>
      </c>
      <c r="D89" s="116">
        <f>IF(AND('1 - 4 Hr Raw Data'!S85="",'2 - 24 Hr Raw Data'!S85=""),'2 - 24 Hr Raw Data'!B85,"")</f>
        <v>0</v>
      </c>
      <c r="E89" s="105">
        <f>IF(AND('1 - 4 Hr Raw Data'!S85="",'2 - 24 Hr Raw Data'!S85=""),'2 - 24 Hr Raw Data'!J85,"")</f>
        <v>0</v>
      </c>
      <c r="F89" s="103">
        <f>IF(AND('1 - 4 Hr Raw Data'!S85="",'2 - 24 Hr Raw Data'!S85=""),'2 - 24 Hr Raw Data'!K85,"")</f>
        <v>0</v>
      </c>
      <c r="G89" s="103">
        <f>IF(AND('1 - 4 Hr Raw Data'!S85="",'2 - 24 Hr Raw Data'!S85=""),'2 - 24 Hr Raw Data'!L85,"")</f>
        <v>0</v>
      </c>
      <c r="H89" s="206">
        <f>IF(AND('1 - 4 Hr Raw Data'!S85="",'2 - 24 Hr Raw Data'!S85=""),'2 - 24 Hr Raw Data'!M85,"")</f>
        <v>0</v>
      </c>
      <c r="I89" s="106">
        <f>IF(AND('1 - 4 Hr Raw Data'!S85="",'2 - 24 Hr Raw Data'!S85=""),'2 - 24 Hr Raw Data'!N85,"")</f>
        <v>0</v>
      </c>
      <c r="J89" s="307">
        <f>IF(AND('1 - 4 Hr Raw Data'!S85="",'2 - 24 Hr Raw Data'!S85=""),'2 - 24 Hr Raw Data'!O85,"")</f>
        <v>0</v>
      </c>
      <c r="K89" s="144" t="e">
        <f>IF(AND('1 - 4 Hr Raw Data'!S85="",'2 - 24 Hr Raw Data'!S85=""),(F89/(E89))*100,"")</f>
        <v>#DIV/0!</v>
      </c>
      <c r="L89" s="104" t="e">
        <f ca="1">IF(AND('1 - 4 Hr Raw Data'!S85="",'2 - 24 Hr Raw Data'!S85=""),K89/$K$11,"")</f>
        <v>#DIV/0!</v>
      </c>
      <c r="M89" s="142" t="e">
        <f>IF(AND('1 - 4 Hr Raw Data'!S85="",'2 - 24 Hr Raw Data'!S85=""),(G89/(E89))*100,"")</f>
        <v>#DIV/0!</v>
      </c>
      <c r="N89" s="104" t="e">
        <f ca="1">IF(AND('1 - 4 Hr Raw Data'!S85="",'2 - 24 Hr Raw Data'!S85=""),M89/$M$11,"")</f>
        <v>#DIV/0!</v>
      </c>
      <c r="O89" s="207" t="e">
        <f>IF(AND('1 - 4 Hr Raw Data'!S85="",'2 - 24 Hr Raw Data'!S85=""),(H89/(E89))*100,"")</f>
        <v>#DIV/0!</v>
      </c>
      <c r="P89" s="207" t="e">
        <f ca="1">IF(AND('1 - 4 Hr Raw Data'!S85="",'2 - 24 Hr Raw Data'!S85=""),O89/$O$11,"")</f>
        <v>#DIV/0!</v>
      </c>
      <c r="Q89" s="144" t="e">
        <f ca="1">IF(AND('1 - 4 Hr Raw Data'!S85="",'2 - 24 Hr Raw Data'!S85=""),I89/$I$11,"")</f>
        <v>#REF!</v>
      </c>
      <c r="R89" s="104" t="e">
        <f ca="1">IF(AND('1 - 4 Hr Raw Data'!S85="",'2 - 24 Hr Raw Data'!S85=""),J89/$J$11,"")</f>
        <v>#REF!</v>
      </c>
      <c r="S89" s="105" t="e">
        <f>IF(AND('1 - 4 Hr Raw Data'!S85="",'2 - 24 Hr Raw Data'!S85=""),(E89/D89)*($S$4/1.042)*2,"")</f>
        <v>#DIV/0!</v>
      </c>
      <c r="T89" s="104" t="e">
        <f>IF(AND('1 - 4 Hr Raw Data'!S85="",'2 - 24 Hr Raw Data'!S85=""),LOG(S89/S$6,2),"")</f>
        <v>#DIV/0!</v>
      </c>
      <c r="U89" s="106" t="e">
        <f ca="1">IF(AND('1 - 4 Hr Raw Data'!S85="",'2 - 24 Hr Raw Data'!S85=""),(S89/S$11)*100,"")</f>
        <v>#DIV/0!</v>
      </c>
      <c r="V89" s="106" t="e">
        <f ca="1">IF(AND('1 - 4 Hr Raw Data'!S85="",'2 - 24 Hr Raw Data'!S85=""),(S89-S$6)/(S$11-S$6)*100,"")</f>
        <v>#DIV/0!</v>
      </c>
      <c r="W89" s="118" t="e">
        <f ca="1">IF(AND('1 - 4 Hr Raw Data'!S85="",'2 - 24 Hr Raw Data'!S85=""),(T89/T$11)*100,"")</f>
        <v>#DIV/0!</v>
      </c>
      <c r="X89" s="195" t="e">
        <f ca="1">IF(U89&lt;20,"% RNC less than 20 %",IF(AND('1 - 4 Hr Raw Data'!S85&lt;&gt;"",'2 - 24 Hr Raw Data'!S85=""),"4 Hour: "&amp;'1 - 4 Hr Raw Data'!S85,IF(AND('1 - 4 Hr Raw Data'!S85="",'2 - 24 Hr Raw Data'!S85&lt;&gt;""),"24 Hour: "&amp;'2 - 24 Hr Raw Data'!S85,IF(AND('1 - 4 Hr Raw Data'!S85="",'2 - 24 Hr Raw Data'!S85=""),"","4 Hour: "&amp;'1 - 4 Hr Raw Data'!S85&amp;"; 24 Hour: "&amp;'2 - 24 Hr Raw Data'!S85))))</f>
        <v>#DIV/0!</v>
      </c>
      <c r="Y89" s="13" t="b">
        <f t="shared" ca="1" si="1"/>
        <v>0</v>
      </c>
    </row>
    <row r="90" spans="1:25" ht="14" x14ac:dyDescent="0.15">
      <c r="A90" s="228" t="str">
        <f>IF('2 - 24 Hr Raw Data'!Q86="","",'2 - 24 Hr Raw Data'!Q86)</f>
        <v/>
      </c>
      <c r="B90" s="154" t="str">
        <f>IF(A90="","",'3 - 4 Hr Calc Data'!B90)</f>
        <v/>
      </c>
      <c r="C90" s="191" t="str">
        <f>IF(A90="","",'2 - 24 Hr Raw Data'!R86)</f>
        <v/>
      </c>
      <c r="D90" s="116">
        <f>IF(AND('1 - 4 Hr Raw Data'!S86="",'2 - 24 Hr Raw Data'!S86=""),'2 - 24 Hr Raw Data'!B86,"")</f>
        <v>0</v>
      </c>
      <c r="E90" s="105">
        <f>IF(AND('1 - 4 Hr Raw Data'!S86="",'2 - 24 Hr Raw Data'!S86=""),'2 - 24 Hr Raw Data'!J86,"")</f>
        <v>0</v>
      </c>
      <c r="F90" s="103">
        <f>IF(AND('1 - 4 Hr Raw Data'!S86="",'2 - 24 Hr Raw Data'!S86=""),'2 - 24 Hr Raw Data'!K86,"")</f>
        <v>0</v>
      </c>
      <c r="G90" s="103">
        <f>IF(AND('1 - 4 Hr Raw Data'!S86="",'2 - 24 Hr Raw Data'!S86=""),'2 - 24 Hr Raw Data'!L86,"")</f>
        <v>0</v>
      </c>
      <c r="H90" s="206">
        <f>IF(AND('1 - 4 Hr Raw Data'!S86="",'2 - 24 Hr Raw Data'!S86=""),'2 - 24 Hr Raw Data'!M86,"")</f>
        <v>0</v>
      </c>
      <c r="I90" s="106">
        <f>IF(AND('1 - 4 Hr Raw Data'!S86="",'2 - 24 Hr Raw Data'!S86=""),'2 - 24 Hr Raw Data'!N86,"")</f>
        <v>0</v>
      </c>
      <c r="J90" s="307">
        <f>IF(AND('1 - 4 Hr Raw Data'!S86="",'2 - 24 Hr Raw Data'!S86=""),'2 - 24 Hr Raw Data'!O86,"")</f>
        <v>0</v>
      </c>
      <c r="K90" s="144" t="e">
        <f>IF(AND('1 - 4 Hr Raw Data'!S86="",'2 - 24 Hr Raw Data'!S86=""),(F90/(E90))*100,"")</f>
        <v>#DIV/0!</v>
      </c>
      <c r="L90" s="104" t="e">
        <f ca="1">IF(AND('1 - 4 Hr Raw Data'!S86="",'2 - 24 Hr Raw Data'!S86=""),K90/$K$11,"")</f>
        <v>#DIV/0!</v>
      </c>
      <c r="M90" s="142" t="e">
        <f>IF(AND('1 - 4 Hr Raw Data'!S86="",'2 - 24 Hr Raw Data'!S86=""),(G90/(E90))*100,"")</f>
        <v>#DIV/0!</v>
      </c>
      <c r="N90" s="104" t="e">
        <f ca="1">IF(AND('1 - 4 Hr Raw Data'!S86="",'2 - 24 Hr Raw Data'!S86=""),M90/$M$11,"")</f>
        <v>#DIV/0!</v>
      </c>
      <c r="O90" s="207" t="e">
        <f>IF(AND('1 - 4 Hr Raw Data'!S86="",'2 - 24 Hr Raw Data'!S86=""),(H90/(E90))*100,"")</f>
        <v>#DIV/0!</v>
      </c>
      <c r="P90" s="207" t="e">
        <f ca="1">IF(AND('1 - 4 Hr Raw Data'!S86="",'2 - 24 Hr Raw Data'!S86=""),O90/$O$11,"")</f>
        <v>#DIV/0!</v>
      </c>
      <c r="Q90" s="144" t="e">
        <f ca="1">IF(AND('1 - 4 Hr Raw Data'!S86="",'2 - 24 Hr Raw Data'!S86=""),I90/$I$11,"")</f>
        <v>#REF!</v>
      </c>
      <c r="R90" s="104" t="e">
        <f ca="1">IF(AND('1 - 4 Hr Raw Data'!S86="",'2 - 24 Hr Raw Data'!S86=""),J90/$J$11,"")</f>
        <v>#REF!</v>
      </c>
      <c r="S90" s="105" t="e">
        <f>IF(AND('1 - 4 Hr Raw Data'!S86="",'2 - 24 Hr Raw Data'!S86=""),(E90/D90)*($S$4/1.042)*2,"")</f>
        <v>#DIV/0!</v>
      </c>
      <c r="T90" s="104" t="e">
        <f>IF(AND('1 - 4 Hr Raw Data'!S86="",'2 - 24 Hr Raw Data'!S86=""),LOG(S90/S$6,2),"")</f>
        <v>#DIV/0!</v>
      </c>
      <c r="U90" s="106" t="e">
        <f ca="1">IF(AND('1 - 4 Hr Raw Data'!S86="",'2 - 24 Hr Raw Data'!S86=""),(S90/S$11)*100,"")</f>
        <v>#DIV/0!</v>
      </c>
      <c r="V90" s="106" t="e">
        <f ca="1">IF(AND('1 - 4 Hr Raw Data'!S86="",'2 - 24 Hr Raw Data'!S86=""),(S90-S$6)/(S$11-S$6)*100,"")</f>
        <v>#DIV/0!</v>
      </c>
      <c r="W90" s="118" t="e">
        <f ca="1">IF(AND('1 - 4 Hr Raw Data'!S86="",'2 - 24 Hr Raw Data'!S86=""),(T90/T$11)*100,"")</f>
        <v>#DIV/0!</v>
      </c>
      <c r="X90" s="195" t="e">
        <f ca="1">IF(U90&lt;20,"% RNC less than 20 %",IF(AND('1 - 4 Hr Raw Data'!S86&lt;&gt;"",'2 - 24 Hr Raw Data'!S86=""),"4 Hour: "&amp;'1 - 4 Hr Raw Data'!S86,IF(AND('1 - 4 Hr Raw Data'!S86="",'2 - 24 Hr Raw Data'!S86&lt;&gt;""),"24 Hour: "&amp;'2 - 24 Hr Raw Data'!S86,IF(AND('1 - 4 Hr Raw Data'!S86="",'2 - 24 Hr Raw Data'!S86=""),"","4 Hour: "&amp;'1 - 4 Hr Raw Data'!S86&amp;"; 24 Hour: "&amp;'2 - 24 Hr Raw Data'!S86))))</f>
        <v>#DIV/0!</v>
      </c>
      <c r="Y90" s="13" t="b">
        <f t="shared" ca="1" si="1"/>
        <v>0</v>
      </c>
    </row>
    <row r="91" spans="1:25" ht="14" x14ac:dyDescent="0.15">
      <c r="A91" s="228" t="str">
        <f>IF('2 - 24 Hr Raw Data'!Q87="","",'2 - 24 Hr Raw Data'!Q87)</f>
        <v/>
      </c>
      <c r="B91" s="154" t="str">
        <f>IF(A91="","",'3 - 4 Hr Calc Data'!B91)</f>
        <v/>
      </c>
      <c r="C91" s="191" t="str">
        <f>IF(A91="","",'2 - 24 Hr Raw Data'!R87)</f>
        <v/>
      </c>
      <c r="D91" s="116">
        <f>IF(AND('1 - 4 Hr Raw Data'!S87="",'2 - 24 Hr Raw Data'!S87=""),'2 - 24 Hr Raw Data'!B87,"")</f>
        <v>0</v>
      </c>
      <c r="E91" s="105">
        <f>IF(AND('1 - 4 Hr Raw Data'!S87="",'2 - 24 Hr Raw Data'!S87=""),'2 - 24 Hr Raw Data'!J87,"")</f>
        <v>0</v>
      </c>
      <c r="F91" s="103">
        <f>IF(AND('1 - 4 Hr Raw Data'!S87="",'2 - 24 Hr Raw Data'!S87=""),'2 - 24 Hr Raw Data'!K87,"")</f>
        <v>0</v>
      </c>
      <c r="G91" s="103">
        <f>IF(AND('1 - 4 Hr Raw Data'!S87="",'2 - 24 Hr Raw Data'!S87=""),'2 - 24 Hr Raw Data'!L87,"")</f>
        <v>0</v>
      </c>
      <c r="H91" s="206">
        <f>IF(AND('1 - 4 Hr Raw Data'!S87="",'2 - 24 Hr Raw Data'!S87=""),'2 - 24 Hr Raw Data'!M87,"")</f>
        <v>0</v>
      </c>
      <c r="I91" s="106">
        <f>IF(AND('1 - 4 Hr Raw Data'!S87="",'2 - 24 Hr Raw Data'!S87=""),'2 - 24 Hr Raw Data'!N87,"")</f>
        <v>0</v>
      </c>
      <c r="J91" s="307">
        <f>IF(AND('1 - 4 Hr Raw Data'!S87="",'2 - 24 Hr Raw Data'!S87=""),'2 - 24 Hr Raw Data'!O87,"")</f>
        <v>0</v>
      </c>
      <c r="K91" s="144" t="e">
        <f>IF(AND('1 - 4 Hr Raw Data'!S87="",'2 - 24 Hr Raw Data'!S87=""),(F91/(E91))*100,"")</f>
        <v>#DIV/0!</v>
      </c>
      <c r="L91" s="104" t="e">
        <f ca="1">IF(AND('1 - 4 Hr Raw Data'!S87="",'2 - 24 Hr Raw Data'!S87=""),K91/$K$11,"")</f>
        <v>#DIV/0!</v>
      </c>
      <c r="M91" s="142" t="e">
        <f>IF(AND('1 - 4 Hr Raw Data'!S87="",'2 - 24 Hr Raw Data'!S87=""),(G91/(E91))*100,"")</f>
        <v>#DIV/0!</v>
      </c>
      <c r="N91" s="104" t="e">
        <f ca="1">IF(AND('1 - 4 Hr Raw Data'!S87="",'2 - 24 Hr Raw Data'!S87=""),M91/$M$11,"")</f>
        <v>#DIV/0!</v>
      </c>
      <c r="O91" s="207" t="e">
        <f>IF(AND('1 - 4 Hr Raw Data'!S87="",'2 - 24 Hr Raw Data'!S87=""),(H91/(E91))*100,"")</f>
        <v>#DIV/0!</v>
      </c>
      <c r="P91" s="207" t="e">
        <f ca="1">IF(AND('1 - 4 Hr Raw Data'!S87="",'2 - 24 Hr Raw Data'!S87=""),O91/$O$11,"")</f>
        <v>#DIV/0!</v>
      </c>
      <c r="Q91" s="144" t="e">
        <f ca="1">IF(AND('1 - 4 Hr Raw Data'!S87="",'2 - 24 Hr Raw Data'!S87=""),I91/$I$11,"")</f>
        <v>#REF!</v>
      </c>
      <c r="R91" s="104" t="e">
        <f ca="1">IF(AND('1 - 4 Hr Raw Data'!S87="",'2 - 24 Hr Raw Data'!S87=""),J91/$J$11,"")</f>
        <v>#REF!</v>
      </c>
      <c r="S91" s="105" t="e">
        <f>IF(AND('1 - 4 Hr Raw Data'!S87="",'2 - 24 Hr Raw Data'!S87=""),(E91/D91)*($S$4/1.042)*2,"")</f>
        <v>#DIV/0!</v>
      </c>
      <c r="T91" s="104" t="e">
        <f>IF(AND('1 - 4 Hr Raw Data'!S87="",'2 - 24 Hr Raw Data'!S87=""),LOG(S91/S$6,2),"")</f>
        <v>#DIV/0!</v>
      </c>
      <c r="U91" s="106" t="e">
        <f ca="1">IF(AND('1 - 4 Hr Raw Data'!S87="",'2 - 24 Hr Raw Data'!S87=""),(S91/S$11)*100,"")</f>
        <v>#DIV/0!</v>
      </c>
      <c r="V91" s="106" t="e">
        <f ca="1">IF(AND('1 - 4 Hr Raw Data'!S87="",'2 - 24 Hr Raw Data'!S87=""),(S91-S$6)/(S$11-S$6)*100,"")</f>
        <v>#DIV/0!</v>
      </c>
      <c r="W91" s="118" t="e">
        <f ca="1">IF(AND('1 - 4 Hr Raw Data'!S87="",'2 - 24 Hr Raw Data'!S87=""),(T91/T$11)*100,"")</f>
        <v>#DIV/0!</v>
      </c>
      <c r="X91" s="195" t="e">
        <f ca="1">IF(U91&lt;20,"% RNC less than 20 %",IF(AND('1 - 4 Hr Raw Data'!S87&lt;&gt;"",'2 - 24 Hr Raw Data'!S87=""),"4 Hour: "&amp;'1 - 4 Hr Raw Data'!S87,IF(AND('1 - 4 Hr Raw Data'!S87="",'2 - 24 Hr Raw Data'!S87&lt;&gt;""),"24 Hour: "&amp;'2 - 24 Hr Raw Data'!S87,IF(AND('1 - 4 Hr Raw Data'!S87="",'2 - 24 Hr Raw Data'!S87=""),"","4 Hour: "&amp;'1 - 4 Hr Raw Data'!S87&amp;"; 24 Hour: "&amp;'2 - 24 Hr Raw Data'!S87))))</f>
        <v>#DIV/0!</v>
      </c>
      <c r="Y91" s="13" t="b">
        <f t="shared" ca="1" si="1"/>
        <v>0</v>
      </c>
    </row>
    <row r="92" spans="1:25" ht="14" x14ac:dyDescent="0.15">
      <c r="A92" s="228" t="str">
        <f>IF('2 - 24 Hr Raw Data'!Q88="","",'2 - 24 Hr Raw Data'!Q88)</f>
        <v/>
      </c>
      <c r="B92" s="154" t="str">
        <f>IF(A92="","",'3 - 4 Hr Calc Data'!B92)</f>
        <v/>
      </c>
      <c r="C92" s="191" t="str">
        <f>IF(A92="","",'2 - 24 Hr Raw Data'!R88)</f>
        <v/>
      </c>
      <c r="D92" s="116">
        <f>IF(AND('1 - 4 Hr Raw Data'!S88="",'2 - 24 Hr Raw Data'!S88=""),'2 - 24 Hr Raw Data'!B88,"")</f>
        <v>0</v>
      </c>
      <c r="E92" s="105">
        <f>IF(AND('1 - 4 Hr Raw Data'!S88="",'2 - 24 Hr Raw Data'!S88=""),'2 - 24 Hr Raw Data'!J88,"")</f>
        <v>0</v>
      </c>
      <c r="F92" s="103">
        <f>IF(AND('1 - 4 Hr Raw Data'!S88="",'2 - 24 Hr Raw Data'!S88=""),'2 - 24 Hr Raw Data'!K88,"")</f>
        <v>0</v>
      </c>
      <c r="G92" s="103">
        <f>IF(AND('1 - 4 Hr Raw Data'!S88="",'2 - 24 Hr Raw Data'!S88=""),'2 - 24 Hr Raw Data'!L88,"")</f>
        <v>0</v>
      </c>
      <c r="H92" s="206">
        <f>IF(AND('1 - 4 Hr Raw Data'!S88="",'2 - 24 Hr Raw Data'!S88=""),'2 - 24 Hr Raw Data'!M88,"")</f>
        <v>0</v>
      </c>
      <c r="I92" s="106">
        <f>IF(AND('1 - 4 Hr Raw Data'!S88="",'2 - 24 Hr Raw Data'!S88=""),'2 - 24 Hr Raw Data'!N88,"")</f>
        <v>0</v>
      </c>
      <c r="J92" s="307">
        <f>IF(AND('1 - 4 Hr Raw Data'!S88="",'2 - 24 Hr Raw Data'!S88=""),'2 - 24 Hr Raw Data'!O88,"")</f>
        <v>0</v>
      </c>
      <c r="K92" s="144" t="e">
        <f>IF(AND('1 - 4 Hr Raw Data'!S88="",'2 - 24 Hr Raw Data'!S88=""),(F92/(E92))*100,"")</f>
        <v>#DIV/0!</v>
      </c>
      <c r="L92" s="104" t="e">
        <f ca="1">IF(AND('1 - 4 Hr Raw Data'!S88="",'2 - 24 Hr Raw Data'!S88=""),K92/$K$11,"")</f>
        <v>#DIV/0!</v>
      </c>
      <c r="M92" s="142" t="e">
        <f>IF(AND('1 - 4 Hr Raw Data'!S88="",'2 - 24 Hr Raw Data'!S88=""),(G92/(E92))*100,"")</f>
        <v>#DIV/0!</v>
      </c>
      <c r="N92" s="104" t="e">
        <f ca="1">IF(AND('1 - 4 Hr Raw Data'!S88="",'2 - 24 Hr Raw Data'!S88=""),M92/$M$11,"")</f>
        <v>#DIV/0!</v>
      </c>
      <c r="O92" s="207" t="e">
        <f>IF(AND('1 - 4 Hr Raw Data'!S88="",'2 - 24 Hr Raw Data'!S88=""),(H92/(E92))*100,"")</f>
        <v>#DIV/0!</v>
      </c>
      <c r="P92" s="207" t="e">
        <f ca="1">IF(AND('1 - 4 Hr Raw Data'!S88="",'2 - 24 Hr Raw Data'!S88=""),O92/$O$11,"")</f>
        <v>#DIV/0!</v>
      </c>
      <c r="Q92" s="144" t="e">
        <f ca="1">IF(AND('1 - 4 Hr Raw Data'!S88="",'2 - 24 Hr Raw Data'!S88=""),I92/$I$11,"")</f>
        <v>#REF!</v>
      </c>
      <c r="R92" s="104" t="e">
        <f ca="1">IF(AND('1 - 4 Hr Raw Data'!S88="",'2 - 24 Hr Raw Data'!S88=""),J92/$J$11,"")</f>
        <v>#REF!</v>
      </c>
      <c r="S92" s="105" t="e">
        <f>IF(AND('1 - 4 Hr Raw Data'!S88="",'2 - 24 Hr Raw Data'!S88=""),(E92/D92)*($S$4/1.042)*2,"")</f>
        <v>#DIV/0!</v>
      </c>
      <c r="T92" s="104" t="e">
        <f>IF(AND('1 - 4 Hr Raw Data'!S88="",'2 - 24 Hr Raw Data'!S88=""),LOG(S92/S$6,2),"")</f>
        <v>#DIV/0!</v>
      </c>
      <c r="U92" s="106" t="e">
        <f ca="1">IF(AND('1 - 4 Hr Raw Data'!S88="",'2 - 24 Hr Raw Data'!S88=""),(S92/S$11)*100,"")</f>
        <v>#DIV/0!</v>
      </c>
      <c r="V92" s="106" t="e">
        <f ca="1">IF(AND('1 - 4 Hr Raw Data'!S88="",'2 - 24 Hr Raw Data'!S88=""),(S92-S$6)/(S$11-S$6)*100,"")</f>
        <v>#DIV/0!</v>
      </c>
      <c r="W92" s="118" t="e">
        <f ca="1">IF(AND('1 - 4 Hr Raw Data'!S88="",'2 - 24 Hr Raw Data'!S88=""),(T92/T$11)*100,"")</f>
        <v>#DIV/0!</v>
      </c>
      <c r="X92" s="195" t="e">
        <f ca="1">IF(U92&lt;20,"% RNC less than 20 %",IF(AND('1 - 4 Hr Raw Data'!S88&lt;&gt;"",'2 - 24 Hr Raw Data'!S88=""),"4 Hour: "&amp;'1 - 4 Hr Raw Data'!S88,IF(AND('1 - 4 Hr Raw Data'!S88="",'2 - 24 Hr Raw Data'!S88&lt;&gt;""),"24 Hour: "&amp;'2 - 24 Hr Raw Data'!S88,IF(AND('1 - 4 Hr Raw Data'!S88="",'2 - 24 Hr Raw Data'!S88=""),"","4 Hour: "&amp;'1 - 4 Hr Raw Data'!S88&amp;"; 24 Hour: "&amp;'2 - 24 Hr Raw Data'!S88))))</f>
        <v>#DIV/0!</v>
      </c>
      <c r="Y92" s="13" t="b">
        <f t="shared" ca="1" si="1"/>
        <v>0</v>
      </c>
    </row>
    <row r="93" spans="1:25" ht="14" x14ac:dyDescent="0.15">
      <c r="A93" s="228" t="str">
        <f>IF('2 - 24 Hr Raw Data'!Q89="","",'2 - 24 Hr Raw Data'!Q89)</f>
        <v/>
      </c>
      <c r="B93" s="154" t="str">
        <f>IF(A93="","",'3 - 4 Hr Calc Data'!B93)</f>
        <v/>
      </c>
      <c r="C93" s="191" t="str">
        <f>IF(A93="","",'2 - 24 Hr Raw Data'!R89)</f>
        <v/>
      </c>
      <c r="D93" s="116">
        <f>IF(AND('1 - 4 Hr Raw Data'!S89="",'2 - 24 Hr Raw Data'!S89=""),'2 - 24 Hr Raw Data'!B89,"")</f>
        <v>0</v>
      </c>
      <c r="E93" s="105">
        <f>IF(AND('1 - 4 Hr Raw Data'!S89="",'2 - 24 Hr Raw Data'!S89=""),'2 - 24 Hr Raw Data'!J89,"")</f>
        <v>0</v>
      </c>
      <c r="F93" s="103">
        <f>IF(AND('1 - 4 Hr Raw Data'!S89="",'2 - 24 Hr Raw Data'!S89=""),'2 - 24 Hr Raw Data'!K89,"")</f>
        <v>0</v>
      </c>
      <c r="G93" s="103">
        <f>IF(AND('1 - 4 Hr Raw Data'!S89="",'2 - 24 Hr Raw Data'!S89=""),'2 - 24 Hr Raw Data'!L89,"")</f>
        <v>0</v>
      </c>
      <c r="H93" s="206">
        <f>IF(AND('1 - 4 Hr Raw Data'!S89="",'2 - 24 Hr Raw Data'!S89=""),'2 - 24 Hr Raw Data'!M89,"")</f>
        <v>0</v>
      </c>
      <c r="I93" s="106">
        <f>IF(AND('1 - 4 Hr Raw Data'!S89="",'2 - 24 Hr Raw Data'!S89=""),'2 - 24 Hr Raw Data'!N89,"")</f>
        <v>0</v>
      </c>
      <c r="J93" s="307">
        <f>IF(AND('1 - 4 Hr Raw Data'!S89="",'2 - 24 Hr Raw Data'!S89=""),'2 - 24 Hr Raw Data'!O89,"")</f>
        <v>0</v>
      </c>
      <c r="K93" s="144" t="e">
        <f>IF(AND('1 - 4 Hr Raw Data'!S89="",'2 - 24 Hr Raw Data'!S89=""),(F93/(E93))*100,"")</f>
        <v>#DIV/0!</v>
      </c>
      <c r="L93" s="104" t="e">
        <f ca="1">IF(AND('1 - 4 Hr Raw Data'!S89="",'2 - 24 Hr Raw Data'!S89=""),K93/$K$11,"")</f>
        <v>#DIV/0!</v>
      </c>
      <c r="M93" s="142" t="e">
        <f>IF(AND('1 - 4 Hr Raw Data'!S89="",'2 - 24 Hr Raw Data'!S89=""),(G93/(E93))*100,"")</f>
        <v>#DIV/0!</v>
      </c>
      <c r="N93" s="104" t="e">
        <f ca="1">IF(AND('1 - 4 Hr Raw Data'!S89="",'2 - 24 Hr Raw Data'!S89=""),M93/$M$11,"")</f>
        <v>#DIV/0!</v>
      </c>
      <c r="O93" s="207" t="e">
        <f>IF(AND('1 - 4 Hr Raw Data'!S89="",'2 - 24 Hr Raw Data'!S89=""),(H93/(E93))*100,"")</f>
        <v>#DIV/0!</v>
      </c>
      <c r="P93" s="207" t="e">
        <f ca="1">IF(AND('1 - 4 Hr Raw Data'!S89="",'2 - 24 Hr Raw Data'!S89=""),O93/$O$11,"")</f>
        <v>#DIV/0!</v>
      </c>
      <c r="Q93" s="144" t="e">
        <f ca="1">IF(AND('1 - 4 Hr Raw Data'!S89="",'2 - 24 Hr Raw Data'!S89=""),I93/$I$11,"")</f>
        <v>#REF!</v>
      </c>
      <c r="R93" s="104" t="e">
        <f ca="1">IF(AND('1 - 4 Hr Raw Data'!S89="",'2 - 24 Hr Raw Data'!S89=""),J93/$J$11,"")</f>
        <v>#REF!</v>
      </c>
      <c r="S93" s="105" t="e">
        <f>IF(AND('1 - 4 Hr Raw Data'!S89="",'2 - 24 Hr Raw Data'!S89=""),(E93/D93)*($S$4/1.042)*2,"")</f>
        <v>#DIV/0!</v>
      </c>
      <c r="T93" s="104" t="e">
        <f>IF(AND('1 - 4 Hr Raw Data'!S89="",'2 - 24 Hr Raw Data'!S89=""),LOG(S93/S$6,2),"")</f>
        <v>#DIV/0!</v>
      </c>
      <c r="U93" s="106" t="e">
        <f ca="1">IF(AND('1 - 4 Hr Raw Data'!S89="",'2 - 24 Hr Raw Data'!S89=""),(S93/S$11)*100,"")</f>
        <v>#DIV/0!</v>
      </c>
      <c r="V93" s="106" t="e">
        <f ca="1">IF(AND('1 - 4 Hr Raw Data'!S89="",'2 - 24 Hr Raw Data'!S89=""),(S93-S$6)/(S$11-S$6)*100,"")</f>
        <v>#DIV/0!</v>
      </c>
      <c r="W93" s="118" t="e">
        <f ca="1">IF(AND('1 - 4 Hr Raw Data'!S89="",'2 - 24 Hr Raw Data'!S89=""),(T93/T$11)*100,"")</f>
        <v>#DIV/0!</v>
      </c>
      <c r="X93" s="195" t="e">
        <f ca="1">IF(U93&lt;20,"% RNC less than 20 %",IF(AND('1 - 4 Hr Raw Data'!S89&lt;&gt;"",'2 - 24 Hr Raw Data'!S89=""),"4 Hour: "&amp;'1 - 4 Hr Raw Data'!S89,IF(AND('1 - 4 Hr Raw Data'!S89="",'2 - 24 Hr Raw Data'!S89&lt;&gt;""),"24 Hour: "&amp;'2 - 24 Hr Raw Data'!S89,IF(AND('1 - 4 Hr Raw Data'!S89="",'2 - 24 Hr Raw Data'!S89=""),"","4 Hour: "&amp;'1 - 4 Hr Raw Data'!S89&amp;"; 24 Hour: "&amp;'2 - 24 Hr Raw Data'!S89))))</f>
        <v>#DIV/0!</v>
      </c>
      <c r="Y93" s="13" t="b">
        <f t="shared" ca="1" si="1"/>
        <v>0</v>
      </c>
    </row>
    <row r="94" spans="1:25" ht="14" x14ac:dyDescent="0.15">
      <c r="A94" s="228" t="str">
        <f>IF('2 - 24 Hr Raw Data'!Q90="","",'2 - 24 Hr Raw Data'!Q90)</f>
        <v/>
      </c>
      <c r="B94" s="154" t="str">
        <f>IF(A94="","",'3 - 4 Hr Calc Data'!B94)</f>
        <v/>
      </c>
      <c r="C94" s="191" t="str">
        <f>IF(A94="","",'2 - 24 Hr Raw Data'!R90)</f>
        <v/>
      </c>
      <c r="D94" s="116">
        <f>IF(AND('1 - 4 Hr Raw Data'!S90="",'2 - 24 Hr Raw Data'!S90=""),'2 - 24 Hr Raw Data'!B90,"")</f>
        <v>0</v>
      </c>
      <c r="E94" s="105">
        <f>IF(AND('1 - 4 Hr Raw Data'!S90="",'2 - 24 Hr Raw Data'!S90=""),'2 - 24 Hr Raw Data'!J90,"")</f>
        <v>0</v>
      </c>
      <c r="F94" s="103">
        <f>IF(AND('1 - 4 Hr Raw Data'!S90="",'2 - 24 Hr Raw Data'!S90=""),'2 - 24 Hr Raw Data'!K90,"")</f>
        <v>0</v>
      </c>
      <c r="G94" s="103">
        <f>IF(AND('1 - 4 Hr Raw Data'!S90="",'2 - 24 Hr Raw Data'!S90=""),'2 - 24 Hr Raw Data'!L90,"")</f>
        <v>0</v>
      </c>
      <c r="H94" s="206">
        <f>IF(AND('1 - 4 Hr Raw Data'!S90="",'2 - 24 Hr Raw Data'!S90=""),'2 - 24 Hr Raw Data'!M90,"")</f>
        <v>0</v>
      </c>
      <c r="I94" s="106">
        <f>IF(AND('1 - 4 Hr Raw Data'!S90="",'2 - 24 Hr Raw Data'!S90=""),'2 - 24 Hr Raw Data'!N90,"")</f>
        <v>0</v>
      </c>
      <c r="J94" s="307">
        <f>IF(AND('1 - 4 Hr Raw Data'!S90="",'2 - 24 Hr Raw Data'!S90=""),'2 - 24 Hr Raw Data'!O90,"")</f>
        <v>0</v>
      </c>
      <c r="K94" s="144" t="e">
        <f>IF(AND('1 - 4 Hr Raw Data'!S90="",'2 - 24 Hr Raw Data'!S90=""),(F94/(E94))*100,"")</f>
        <v>#DIV/0!</v>
      </c>
      <c r="L94" s="104" t="e">
        <f ca="1">IF(AND('1 - 4 Hr Raw Data'!S90="",'2 - 24 Hr Raw Data'!S90=""),K94/$K$11,"")</f>
        <v>#DIV/0!</v>
      </c>
      <c r="M94" s="142" t="e">
        <f>IF(AND('1 - 4 Hr Raw Data'!S90="",'2 - 24 Hr Raw Data'!S90=""),(G94/(E94))*100,"")</f>
        <v>#DIV/0!</v>
      </c>
      <c r="N94" s="104" t="e">
        <f ca="1">IF(AND('1 - 4 Hr Raw Data'!S90="",'2 - 24 Hr Raw Data'!S90=""),M94/$M$11,"")</f>
        <v>#DIV/0!</v>
      </c>
      <c r="O94" s="207" t="e">
        <f>IF(AND('1 - 4 Hr Raw Data'!S90="",'2 - 24 Hr Raw Data'!S90=""),(H94/(E94))*100,"")</f>
        <v>#DIV/0!</v>
      </c>
      <c r="P94" s="207" t="e">
        <f ca="1">IF(AND('1 - 4 Hr Raw Data'!S90="",'2 - 24 Hr Raw Data'!S90=""),O94/$O$11,"")</f>
        <v>#DIV/0!</v>
      </c>
      <c r="Q94" s="144" t="e">
        <f ca="1">IF(AND('1 - 4 Hr Raw Data'!S90="",'2 - 24 Hr Raw Data'!S90=""),I94/$I$11,"")</f>
        <v>#REF!</v>
      </c>
      <c r="R94" s="104" t="e">
        <f ca="1">IF(AND('1 - 4 Hr Raw Data'!S90="",'2 - 24 Hr Raw Data'!S90=""),J94/$J$11,"")</f>
        <v>#REF!</v>
      </c>
      <c r="S94" s="105" t="e">
        <f>IF(AND('1 - 4 Hr Raw Data'!S90="",'2 - 24 Hr Raw Data'!S90=""),(E94/D94)*($S$4/1.042)*2,"")</f>
        <v>#DIV/0!</v>
      </c>
      <c r="T94" s="104" t="e">
        <f>IF(AND('1 - 4 Hr Raw Data'!S90="",'2 - 24 Hr Raw Data'!S90=""),LOG(S94/S$6,2),"")</f>
        <v>#DIV/0!</v>
      </c>
      <c r="U94" s="106" t="e">
        <f ca="1">IF(AND('1 - 4 Hr Raw Data'!S90="",'2 - 24 Hr Raw Data'!S90=""),(S94/S$11)*100,"")</f>
        <v>#DIV/0!</v>
      </c>
      <c r="V94" s="106" t="e">
        <f ca="1">IF(AND('1 - 4 Hr Raw Data'!S90="",'2 - 24 Hr Raw Data'!S90=""),(S94-S$6)/(S$11-S$6)*100,"")</f>
        <v>#DIV/0!</v>
      </c>
      <c r="W94" s="118" t="e">
        <f ca="1">IF(AND('1 - 4 Hr Raw Data'!S90="",'2 - 24 Hr Raw Data'!S90=""),(T94/T$11)*100,"")</f>
        <v>#DIV/0!</v>
      </c>
      <c r="X94" s="195" t="e">
        <f ca="1">IF(U94&lt;20,"% RNC less than 20 %",IF(AND('1 - 4 Hr Raw Data'!S90&lt;&gt;"",'2 - 24 Hr Raw Data'!S90=""),"4 Hour: "&amp;'1 - 4 Hr Raw Data'!S90,IF(AND('1 - 4 Hr Raw Data'!S90="",'2 - 24 Hr Raw Data'!S90&lt;&gt;""),"24 Hour: "&amp;'2 - 24 Hr Raw Data'!S90,IF(AND('1 - 4 Hr Raw Data'!S90="",'2 - 24 Hr Raw Data'!S90=""),"","4 Hour: "&amp;'1 - 4 Hr Raw Data'!S90&amp;"; 24 Hour: "&amp;'2 - 24 Hr Raw Data'!S90))))</f>
        <v>#DIV/0!</v>
      </c>
      <c r="Y94" s="13" t="b">
        <f t="shared" ca="1" si="1"/>
        <v>0</v>
      </c>
    </row>
    <row r="95" spans="1:25" ht="14" x14ac:dyDescent="0.15">
      <c r="A95" s="228" t="str">
        <f>IF('2 - 24 Hr Raw Data'!Q91="","",'2 - 24 Hr Raw Data'!Q91)</f>
        <v/>
      </c>
      <c r="B95" s="154" t="str">
        <f>IF(A95="","",'3 - 4 Hr Calc Data'!B95)</f>
        <v/>
      </c>
      <c r="C95" s="191" t="str">
        <f>IF(A95="","",'2 - 24 Hr Raw Data'!R91)</f>
        <v/>
      </c>
      <c r="D95" s="116">
        <f>IF(AND('1 - 4 Hr Raw Data'!S91="",'2 - 24 Hr Raw Data'!S91=""),'2 - 24 Hr Raw Data'!B91,"")</f>
        <v>0</v>
      </c>
      <c r="E95" s="105">
        <f>IF(AND('1 - 4 Hr Raw Data'!S91="",'2 - 24 Hr Raw Data'!S91=""),'2 - 24 Hr Raw Data'!J91,"")</f>
        <v>0</v>
      </c>
      <c r="F95" s="103">
        <f>IF(AND('1 - 4 Hr Raw Data'!S91="",'2 - 24 Hr Raw Data'!S91=""),'2 - 24 Hr Raw Data'!K91,"")</f>
        <v>0</v>
      </c>
      <c r="G95" s="103">
        <f>IF(AND('1 - 4 Hr Raw Data'!S91="",'2 - 24 Hr Raw Data'!S91=""),'2 - 24 Hr Raw Data'!L91,"")</f>
        <v>0</v>
      </c>
      <c r="H95" s="206">
        <f>IF(AND('1 - 4 Hr Raw Data'!S91="",'2 - 24 Hr Raw Data'!S91=""),'2 - 24 Hr Raw Data'!M91,"")</f>
        <v>0</v>
      </c>
      <c r="I95" s="106">
        <f>IF(AND('1 - 4 Hr Raw Data'!S91="",'2 - 24 Hr Raw Data'!S91=""),'2 - 24 Hr Raw Data'!N91,"")</f>
        <v>0</v>
      </c>
      <c r="J95" s="307">
        <f>IF(AND('1 - 4 Hr Raw Data'!S91="",'2 - 24 Hr Raw Data'!S91=""),'2 - 24 Hr Raw Data'!O91,"")</f>
        <v>0</v>
      </c>
      <c r="K95" s="144" t="e">
        <f>IF(AND('1 - 4 Hr Raw Data'!S91="",'2 - 24 Hr Raw Data'!S91=""),(F95/(E95))*100,"")</f>
        <v>#DIV/0!</v>
      </c>
      <c r="L95" s="104" t="e">
        <f ca="1">IF(AND('1 - 4 Hr Raw Data'!S91="",'2 - 24 Hr Raw Data'!S91=""),K95/$K$11,"")</f>
        <v>#DIV/0!</v>
      </c>
      <c r="M95" s="142" t="e">
        <f>IF(AND('1 - 4 Hr Raw Data'!S91="",'2 - 24 Hr Raw Data'!S91=""),(G95/(E95))*100,"")</f>
        <v>#DIV/0!</v>
      </c>
      <c r="N95" s="104" t="e">
        <f ca="1">IF(AND('1 - 4 Hr Raw Data'!S91="",'2 - 24 Hr Raw Data'!S91=""),M95/$M$11,"")</f>
        <v>#DIV/0!</v>
      </c>
      <c r="O95" s="207" t="e">
        <f>IF(AND('1 - 4 Hr Raw Data'!S91="",'2 - 24 Hr Raw Data'!S91=""),(H95/(E95))*100,"")</f>
        <v>#DIV/0!</v>
      </c>
      <c r="P95" s="207" t="e">
        <f ca="1">IF(AND('1 - 4 Hr Raw Data'!S91="",'2 - 24 Hr Raw Data'!S91=""),O95/$O$11,"")</f>
        <v>#DIV/0!</v>
      </c>
      <c r="Q95" s="144" t="e">
        <f ca="1">IF(AND('1 - 4 Hr Raw Data'!S91="",'2 - 24 Hr Raw Data'!S91=""),I95/$I$11,"")</f>
        <v>#REF!</v>
      </c>
      <c r="R95" s="104" t="e">
        <f ca="1">IF(AND('1 - 4 Hr Raw Data'!S91="",'2 - 24 Hr Raw Data'!S91=""),J95/$J$11,"")</f>
        <v>#REF!</v>
      </c>
      <c r="S95" s="105" t="e">
        <f>IF(AND('1 - 4 Hr Raw Data'!S91="",'2 - 24 Hr Raw Data'!S91=""),(E95/D95)*($S$4/1.042)*2,"")</f>
        <v>#DIV/0!</v>
      </c>
      <c r="T95" s="104" t="e">
        <f>IF(AND('1 - 4 Hr Raw Data'!S91="",'2 - 24 Hr Raw Data'!S91=""),LOG(S95/S$6,2),"")</f>
        <v>#DIV/0!</v>
      </c>
      <c r="U95" s="106" t="e">
        <f ca="1">IF(AND('1 - 4 Hr Raw Data'!S91="",'2 - 24 Hr Raw Data'!S91=""),(S95/S$11)*100,"")</f>
        <v>#DIV/0!</v>
      </c>
      <c r="V95" s="106" t="e">
        <f ca="1">IF(AND('1 - 4 Hr Raw Data'!S91="",'2 - 24 Hr Raw Data'!S91=""),(S95-S$6)/(S$11-S$6)*100,"")</f>
        <v>#DIV/0!</v>
      </c>
      <c r="W95" s="118" t="e">
        <f ca="1">IF(AND('1 - 4 Hr Raw Data'!S91="",'2 - 24 Hr Raw Data'!S91=""),(T95/T$11)*100,"")</f>
        <v>#DIV/0!</v>
      </c>
      <c r="X95" s="195" t="e">
        <f ca="1">IF(U95&lt;20,"% RNC less than 20 %",IF(AND('1 - 4 Hr Raw Data'!S91&lt;&gt;"",'2 - 24 Hr Raw Data'!S91=""),"4 Hour: "&amp;'1 - 4 Hr Raw Data'!S91,IF(AND('1 - 4 Hr Raw Data'!S91="",'2 - 24 Hr Raw Data'!S91&lt;&gt;""),"24 Hour: "&amp;'2 - 24 Hr Raw Data'!S91,IF(AND('1 - 4 Hr Raw Data'!S91="",'2 - 24 Hr Raw Data'!S91=""),"","4 Hour: "&amp;'1 - 4 Hr Raw Data'!S91&amp;"; 24 Hour: "&amp;'2 - 24 Hr Raw Data'!S91))))</f>
        <v>#DIV/0!</v>
      </c>
      <c r="Y95" s="13" t="b">
        <f t="shared" ca="1" si="1"/>
        <v>0</v>
      </c>
    </row>
    <row r="96" spans="1:25" ht="14" x14ac:dyDescent="0.15">
      <c r="A96" s="228" t="str">
        <f>IF('2 - 24 Hr Raw Data'!Q92="","",'2 - 24 Hr Raw Data'!Q92)</f>
        <v/>
      </c>
      <c r="B96" s="154" t="str">
        <f>IF(A96="","",'3 - 4 Hr Calc Data'!B96)</f>
        <v/>
      </c>
      <c r="C96" s="191" t="str">
        <f>IF(A96="","",'2 - 24 Hr Raw Data'!R92)</f>
        <v/>
      </c>
      <c r="D96" s="116">
        <f>IF(AND('1 - 4 Hr Raw Data'!S92="",'2 - 24 Hr Raw Data'!S92=""),'2 - 24 Hr Raw Data'!B92,"")</f>
        <v>0</v>
      </c>
      <c r="E96" s="105">
        <f>IF(AND('1 - 4 Hr Raw Data'!S92="",'2 - 24 Hr Raw Data'!S92=""),'2 - 24 Hr Raw Data'!J92,"")</f>
        <v>0</v>
      </c>
      <c r="F96" s="103">
        <f>IF(AND('1 - 4 Hr Raw Data'!S92="",'2 - 24 Hr Raw Data'!S92=""),'2 - 24 Hr Raw Data'!K92,"")</f>
        <v>0</v>
      </c>
      <c r="G96" s="103">
        <f>IF(AND('1 - 4 Hr Raw Data'!S92="",'2 - 24 Hr Raw Data'!S92=""),'2 - 24 Hr Raw Data'!L92,"")</f>
        <v>0</v>
      </c>
      <c r="H96" s="206">
        <f>IF(AND('1 - 4 Hr Raw Data'!S92="",'2 - 24 Hr Raw Data'!S92=""),'2 - 24 Hr Raw Data'!M92,"")</f>
        <v>0</v>
      </c>
      <c r="I96" s="106">
        <f>IF(AND('1 - 4 Hr Raw Data'!S92="",'2 - 24 Hr Raw Data'!S92=""),'2 - 24 Hr Raw Data'!N92,"")</f>
        <v>0</v>
      </c>
      <c r="J96" s="307">
        <f>IF(AND('1 - 4 Hr Raw Data'!S92="",'2 - 24 Hr Raw Data'!S92=""),'2 - 24 Hr Raw Data'!O92,"")</f>
        <v>0</v>
      </c>
      <c r="K96" s="144" t="e">
        <f>IF(AND('1 - 4 Hr Raw Data'!S92="",'2 - 24 Hr Raw Data'!S92=""),(F96/(E96))*100,"")</f>
        <v>#DIV/0!</v>
      </c>
      <c r="L96" s="104" t="e">
        <f ca="1">IF(AND('1 - 4 Hr Raw Data'!S92="",'2 - 24 Hr Raw Data'!S92=""),K96/$K$11,"")</f>
        <v>#DIV/0!</v>
      </c>
      <c r="M96" s="142" t="e">
        <f>IF(AND('1 - 4 Hr Raw Data'!S92="",'2 - 24 Hr Raw Data'!S92=""),(G96/(E96))*100,"")</f>
        <v>#DIV/0!</v>
      </c>
      <c r="N96" s="104" t="e">
        <f ca="1">IF(AND('1 - 4 Hr Raw Data'!S92="",'2 - 24 Hr Raw Data'!S92=""),M96/$M$11,"")</f>
        <v>#DIV/0!</v>
      </c>
      <c r="O96" s="207" t="e">
        <f>IF(AND('1 - 4 Hr Raw Data'!S92="",'2 - 24 Hr Raw Data'!S92=""),(H96/(E96))*100,"")</f>
        <v>#DIV/0!</v>
      </c>
      <c r="P96" s="207" t="e">
        <f ca="1">IF(AND('1 - 4 Hr Raw Data'!S92="",'2 - 24 Hr Raw Data'!S92=""),O96/$O$11,"")</f>
        <v>#DIV/0!</v>
      </c>
      <c r="Q96" s="144" t="e">
        <f ca="1">IF(AND('1 - 4 Hr Raw Data'!S92="",'2 - 24 Hr Raw Data'!S92=""),I96/$I$11,"")</f>
        <v>#REF!</v>
      </c>
      <c r="R96" s="104" t="e">
        <f ca="1">IF(AND('1 - 4 Hr Raw Data'!S92="",'2 - 24 Hr Raw Data'!S92=""),J96/$J$11,"")</f>
        <v>#REF!</v>
      </c>
      <c r="S96" s="105" t="e">
        <f>IF(AND('1 - 4 Hr Raw Data'!S92="",'2 - 24 Hr Raw Data'!S92=""),(E96/D96)*($S$4/1.042)*2,"")</f>
        <v>#DIV/0!</v>
      </c>
      <c r="T96" s="104" t="e">
        <f>IF(AND('1 - 4 Hr Raw Data'!S92="",'2 - 24 Hr Raw Data'!S92=""),LOG(S96/S$6,2),"")</f>
        <v>#DIV/0!</v>
      </c>
      <c r="U96" s="106" t="e">
        <f ca="1">IF(AND('1 - 4 Hr Raw Data'!S92="",'2 - 24 Hr Raw Data'!S92=""),(S96/S$11)*100,"")</f>
        <v>#DIV/0!</v>
      </c>
      <c r="V96" s="106" t="e">
        <f ca="1">IF(AND('1 - 4 Hr Raw Data'!S92="",'2 - 24 Hr Raw Data'!S92=""),(S96-S$6)/(S$11-S$6)*100,"")</f>
        <v>#DIV/0!</v>
      </c>
      <c r="W96" s="118" t="e">
        <f ca="1">IF(AND('1 - 4 Hr Raw Data'!S92="",'2 - 24 Hr Raw Data'!S92=""),(T96/T$11)*100,"")</f>
        <v>#DIV/0!</v>
      </c>
      <c r="X96" s="195" t="e">
        <f ca="1">IF(U96&lt;20,"% RNC less than 20 %",IF(AND('1 - 4 Hr Raw Data'!S92&lt;&gt;"",'2 - 24 Hr Raw Data'!S92=""),"4 Hour: "&amp;'1 - 4 Hr Raw Data'!S92,IF(AND('1 - 4 Hr Raw Data'!S92="",'2 - 24 Hr Raw Data'!S92&lt;&gt;""),"24 Hour: "&amp;'2 - 24 Hr Raw Data'!S92,IF(AND('1 - 4 Hr Raw Data'!S92="",'2 - 24 Hr Raw Data'!S92=""),"","4 Hour: "&amp;'1 - 4 Hr Raw Data'!S92&amp;"; 24 Hour: "&amp;'2 - 24 Hr Raw Data'!S92))))</f>
        <v>#DIV/0!</v>
      </c>
      <c r="Y96" s="13" t="b">
        <f t="shared" ca="1" si="1"/>
        <v>0</v>
      </c>
    </row>
    <row r="97" spans="1:25" ht="14" x14ac:dyDescent="0.15">
      <c r="A97" s="228" t="str">
        <f>IF('2 - 24 Hr Raw Data'!Q93="","",'2 - 24 Hr Raw Data'!Q93)</f>
        <v/>
      </c>
      <c r="B97" s="154" t="str">
        <f>IF(A97="","",'3 - 4 Hr Calc Data'!B97)</f>
        <v/>
      </c>
      <c r="C97" s="191" t="str">
        <f>IF(A97="","",'2 - 24 Hr Raw Data'!R93)</f>
        <v/>
      </c>
      <c r="D97" s="116">
        <f>IF(AND('1 - 4 Hr Raw Data'!S93="",'2 - 24 Hr Raw Data'!S93=""),'2 - 24 Hr Raw Data'!B93,"")</f>
        <v>0</v>
      </c>
      <c r="E97" s="105">
        <f>IF(AND('1 - 4 Hr Raw Data'!S93="",'2 - 24 Hr Raw Data'!S93=""),'2 - 24 Hr Raw Data'!J93,"")</f>
        <v>0</v>
      </c>
      <c r="F97" s="103">
        <f>IF(AND('1 - 4 Hr Raw Data'!S93="",'2 - 24 Hr Raw Data'!S93=""),'2 - 24 Hr Raw Data'!K93,"")</f>
        <v>0</v>
      </c>
      <c r="G97" s="103">
        <f>IF(AND('1 - 4 Hr Raw Data'!S93="",'2 - 24 Hr Raw Data'!S93=""),'2 - 24 Hr Raw Data'!L93,"")</f>
        <v>0</v>
      </c>
      <c r="H97" s="206">
        <f>IF(AND('1 - 4 Hr Raw Data'!S93="",'2 - 24 Hr Raw Data'!S93=""),'2 - 24 Hr Raw Data'!M93,"")</f>
        <v>0</v>
      </c>
      <c r="I97" s="106">
        <f>IF(AND('1 - 4 Hr Raw Data'!S93="",'2 - 24 Hr Raw Data'!S93=""),'2 - 24 Hr Raw Data'!N93,"")</f>
        <v>0</v>
      </c>
      <c r="J97" s="307">
        <f>IF(AND('1 - 4 Hr Raw Data'!S93="",'2 - 24 Hr Raw Data'!S93=""),'2 - 24 Hr Raw Data'!O93,"")</f>
        <v>0</v>
      </c>
      <c r="K97" s="144" t="e">
        <f>IF(AND('1 - 4 Hr Raw Data'!S93="",'2 - 24 Hr Raw Data'!S93=""),(F97/(E97))*100,"")</f>
        <v>#DIV/0!</v>
      </c>
      <c r="L97" s="104" t="e">
        <f ca="1">IF(AND('1 - 4 Hr Raw Data'!S93="",'2 - 24 Hr Raw Data'!S93=""),K97/$K$11,"")</f>
        <v>#DIV/0!</v>
      </c>
      <c r="M97" s="142" t="e">
        <f>IF(AND('1 - 4 Hr Raw Data'!S93="",'2 - 24 Hr Raw Data'!S93=""),(G97/(E97))*100,"")</f>
        <v>#DIV/0!</v>
      </c>
      <c r="N97" s="104" t="e">
        <f ca="1">IF(AND('1 - 4 Hr Raw Data'!S93="",'2 - 24 Hr Raw Data'!S93=""),M97/$M$11,"")</f>
        <v>#DIV/0!</v>
      </c>
      <c r="O97" s="207" t="e">
        <f>IF(AND('1 - 4 Hr Raw Data'!S93="",'2 - 24 Hr Raw Data'!S93=""),(H97/(E97))*100,"")</f>
        <v>#DIV/0!</v>
      </c>
      <c r="P97" s="207" t="e">
        <f ca="1">IF(AND('1 - 4 Hr Raw Data'!S93="",'2 - 24 Hr Raw Data'!S93=""),O97/$O$11,"")</f>
        <v>#DIV/0!</v>
      </c>
      <c r="Q97" s="144" t="e">
        <f ca="1">IF(AND('1 - 4 Hr Raw Data'!S93="",'2 - 24 Hr Raw Data'!S93=""),I97/$I$11,"")</f>
        <v>#REF!</v>
      </c>
      <c r="R97" s="104" t="e">
        <f ca="1">IF(AND('1 - 4 Hr Raw Data'!S93="",'2 - 24 Hr Raw Data'!S93=""),J97/$J$11,"")</f>
        <v>#REF!</v>
      </c>
      <c r="S97" s="105" t="e">
        <f>IF(AND('1 - 4 Hr Raw Data'!S93="",'2 - 24 Hr Raw Data'!S93=""),(E97/D97)*($S$4/1.042)*2,"")</f>
        <v>#DIV/0!</v>
      </c>
      <c r="T97" s="104" t="e">
        <f>IF(AND('1 - 4 Hr Raw Data'!S93="",'2 - 24 Hr Raw Data'!S93=""),LOG(S97/S$6,2),"")</f>
        <v>#DIV/0!</v>
      </c>
      <c r="U97" s="106" t="e">
        <f ca="1">IF(AND('1 - 4 Hr Raw Data'!S93="",'2 - 24 Hr Raw Data'!S93=""),(S97/S$11)*100,"")</f>
        <v>#DIV/0!</v>
      </c>
      <c r="V97" s="106" t="e">
        <f ca="1">IF(AND('1 - 4 Hr Raw Data'!S93="",'2 - 24 Hr Raw Data'!S93=""),(S97-S$6)/(S$11-S$6)*100,"")</f>
        <v>#DIV/0!</v>
      </c>
      <c r="W97" s="118" t="e">
        <f ca="1">IF(AND('1 - 4 Hr Raw Data'!S93="",'2 - 24 Hr Raw Data'!S93=""),(T97/T$11)*100,"")</f>
        <v>#DIV/0!</v>
      </c>
      <c r="X97" s="195" t="e">
        <f ca="1">IF(U97&lt;20,"% RNC less than 20 %",IF(AND('1 - 4 Hr Raw Data'!S93&lt;&gt;"",'2 - 24 Hr Raw Data'!S93=""),"4 Hour: "&amp;'1 - 4 Hr Raw Data'!S93,IF(AND('1 - 4 Hr Raw Data'!S93="",'2 - 24 Hr Raw Data'!S93&lt;&gt;""),"24 Hour: "&amp;'2 - 24 Hr Raw Data'!S93,IF(AND('1 - 4 Hr Raw Data'!S93="",'2 - 24 Hr Raw Data'!S93=""),"","4 Hour: "&amp;'1 - 4 Hr Raw Data'!S93&amp;"; 24 Hour: "&amp;'2 - 24 Hr Raw Data'!S93))))</f>
        <v>#DIV/0!</v>
      </c>
      <c r="Y97" s="13" t="b">
        <f t="shared" ca="1" si="1"/>
        <v>0</v>
      </c>
    </row>
    <row r="98" spans="1:25" ht="14" x14ac:dyDescent="0.15">
      <c r="A98" s="228" t="str">
        <f>IF('2 - 24 Hr Raw Data'!Q94="","",'2 - 24 Hr Raw Data'!Q94)</f>
        <v/>
      </c>
      <c r="B98" s="154" t="str">
        <f>IF(A98="","",'3 - 4 Hr Calc Data'!B98)</f>
        <v/>
      </c>
      <c r="C98" s="191" t="str">
        <f>IF(A98="","",'2 - 24 Hr Raw Data'!R94)</f>
        <v/>
      </c>
      <c r="D98" s="116">
        <f>IF(AND('1 - 4 Hr Raw Data'!S94="",'2 - 24 Hr Raw Data'!S94=""),'2 - 24 Hr Raw Data'!B94,"")</f>
        <v>0</v>
      </c>
      <c r="E98" s="105">
        <f>IF(AND('1 - 4 Hr Raw Data'!S94="",'2 - 24 Hr Raw Data'!S94=""),'2 - 24 Hr Raw Data'!J94,"")</f>
        <v>0</v>
      </c>
      <c r="F98" s="103">
        <f>IF(AND('1 - 4 Hr Raw Data'!S94="",'2 - 24 Hr Raw Data'!S94=""),'2 - 24 Hr Raw Data'!K94,"")</f>
        <v>0</v>
      </c>
      <c r="G98" s="103">
        <f>IF(AND('1 - 4 Hr Raw Data'!S94="",'2 - 24 Hr Raw Data'!S94=""),'2 - 24 Hr Raw Data'!L94,"")</f>
        <v>0</v>
      </c>
      <c r="H98" s="206">
        <f>IF(AND('1 - 4 Hr Raw Data'!S94="",'2 - 24 Hr Raw Data'!S94=""),'2 - 24 Hr Raw Data'!M94,"")</f>
        <v>0</v>
      </c>
      <c r="I98" s="106">
        <f>IF(AND('1 - 4 Hr Raw Data'!S94="",'2 - 24 Hr Raw Data'!S94=""),'2 - 24 Hr Raw Data'!N94,"")</f>
        <v>0</v>
      </c>
      <c r="J98" s="307">
        <f>IF(AND('1 - 4 Hr Raw Data'!S94="",'2 - 24 Hr Raw Data'!S94=""),'2 - 24 Hr Raw Data'!O94,"")</f>
        <v>0</v>
      </c>
      <c r="K98" s="144" t="e">
        <f>IF(AND('1 - 4 Hr Raw Data'!S94="",'2 - 24 Hr Raw Data'!S94=""),(F98/(E98))*100,"")</f>
        <v>#DIV/0!</v>
      </c>
      <c r="L98" s="104" t="e">
        <f ca="1">IF(AND('1 - 4 Hr Raw Data'!S94="",'2 - 24 Hr Raw Data'!S94=""),K98/$K$11,"")</f>
        <v>#DIV/0!</v>
      </c>
      <c r="M98" s="142" t="e">
        <f>IF(AND('1 - 4 Hr Raw Data'!S94="",'2 - 24 Hr Raw Data'!S94=""),(G98/(E98))*100,"")</f>
        <v>#DIV/0!</v>
      </c>
      <c r="N98" s="104" t="e">
        <f ca="1">IF(AND('1 - 4 Hr Raw Data'!S94="",'2 - 24 Hr Raw Data'!S94=""),M98/$M$11,"")</f>
        <v>#DIV/0!</v>
      </c>
      <c r="O98" s="207" t="e">
        <f>IF(AND('1 - 4 Hr Raw Data'!S94="",'2 - 24 Hr Raw Data'!S94=""),(H98/(E98))*100,"")</f>
        <v>#DIV/0!</v>
      </c>
      <c r="P98" s="207" t="e">
        <f ca="1">IF(AND('1 - 4 Hr Raw Data'!S94="",'2 - 24 Hr Raw Data'!S94=""),O98/$O$11,"")</f>
        <v>#DIV/0!</v>
      </c>
      <c r="Q98" s="144" t="e">
        <f ca="1">IF(AND('1 - 4 Hr Raw Data'!S94="",'2 - 24 Hr Raw Data'!S94=""),I98/$I$11,"")</f>
        <v>#REF!</v>
      </c>
      <c r="R98" s="104" t="e">
        <f ca="1">IF(AND('1 - 4 Hr Raw Data'!S94="",'2 - 24 Hr Raw Data'!S94=""),J98/$J$11,"")</f>
        <v>#REF!</v>
      </c>
      <c r="S98" s="105" t="e">
        <f>IF(AND('1 - 4 Hr Raw Data'!S94="",'2 - 24 Hr Raw Data'!S94=""),(E98/D98)*($S$4/1.042)*2,"")</f>
        <v>#DIV/0!</v>
      </c>
      <c r="T98" s="104" t="e">
        <f>IF(AND('1 - 4 Hr Raw Data'!S94="",'2 - 24 Hr Raw Data'!S94=""),LOG(S98/S$6,2),"")</f>
        <v>#DIV/0!</v>
      </c>
      <c r="U98" s="106" t="e">
        <f ca="1">IF(AND('1 - 4 Hr Raw Data'!S94="",'2 - 24 Hr Raw Data'!S94=""),(S98/S$11)*100,"")</f>
        <v>#DIV/0!</v>
      </c>
      <c r="V98" s="106" t="e">
        <f ca="1">IF(AND('1 - 4 Hr Raw Data'!S94="",'2 - 24 Hr Raw Data'!S94=""),(S98-S$6)/(S$11-S$6)*100,"")</f>
        <v>#DIV/0!</v>
      </c>
      <c r="W98" s="118" t="e">
        <f ca="1">IF(AND('1 - 4 Hr Raw Data'!S94="",'2 - 24 Hr Raw Data'!S94=""),(T98/T$11)*100,"")</f>
        <v>#DIV/0!</v>
      </c>
      <c r="X98" s="195" t="e">
        <f ca="1">IF(U98&lt;20,"% RNC less than 20 %",IF(AND('1 - 4 Hr Raw Data'!S94&lt;&gt;"",'2 - 24 Hr Raw Data'!S94=""),"4 Hour: "&amp;'1 - 4 Hr Raw Data'!S94,IF(AND('1 - 4 Hr Raw Data'!S94="",'2 - 24 Hr Raw Data'!S94&lt;&gt;""),"24 Hour: "&amp;'2 - 24 Hr Raw Data'!S94,IF(AND('1 - 4 Hr Raw Data'!S94="",'2 - 24 Hr Raw Data'!S94=""),"","4 Hour: "&amp;'1 - 4 Hr Raw Data'!S94&amp;"; 24 Hour: "&amp;'2 - 24 Hr Raw Data'!S94))))</f>
        <v>#DIV/0!</v>
      </c>
      <c r="Y98" s="13" t="b">
        <f t="shared" ca="1" si="1"/>
        <v>0</v>
      </c>
    </row>
    <row r="99" spans="1:25" ht="14" x14ac:dyDescent="0.15">
      <c r="A99" s="228" t="str">
        <f>IF('2 - 24 Hr Raw Data'!Q95="","",'2 - 24 Hr Raw Data'!Q95)</f>
        <v/>
      </c>
      <c r="B99" s="154" t="str">
        <f>IF(A99="","",'3 - 4 Hr Calc Data'!B99)</f>
        <v/>
      </c>
      <c r="C99" s="191" t="str">
        <f>IF(A99="","",'2 - 24 Hr Raw Data'!R95)</f>
        <v/>
      </c>
      <c r="D99" s="116">
        <f>IF(AND('1 - 4 Hr Raw Data'!S95="",'2 - 24 Hr Raw Data'!S95=""),'2 - 24 Hr Raw Data'!B95,"")</f>
        <v>0</v>
      </c>
      <c r="E99" s="105">
        <f>IF(AND('1 - 4 Hr Raw Data'!S95="",'2 - 24 Hr Raw Data'!S95=""),'2 - 24 Hr Raw Data'!J95,"")</f>
        <v>0</v>
      </c>
      <c r="F99" s="103">
        <f>IF(AND('1 - 4 Hr Raw Data'!S95="",'2 - 24 Hr Raw Data'!S95=""),'2 - 24 Hr Raw Data'!K95,"")</f>
        <v>0</v>
      </c>
      <c r="G99" s="103">
        <f>IF(AND('1 - 4 Hr Raw Data'!S95="",'2 - 24 Hr Raw Data'!S95=""),'2 - 24 Hr Raw Data'!L95,"")</f>
        <v>0</v>
      </c>
      <c r="H99" s="206">
        <f>IF(AND('1 - 4 Hr Raw Data'!S95="",'2 - 24 Hr Raw Data'!S95=""),'2 - 24 Hr Raw Data'!M95,"")</f>
        <v>0</v>
      </c>
      <c r="I99" s="106">
        <f>IF(AND('1 - 4 Hr Raw Data'!S95="",'2 - 24 Hr Raw Data'!S95=""),'2 - 24 Hr Raw Data'!N95,"")</f>
        <v>0</v>
      </c>
      <c r="J99" s="307">
        <f>IF(AND('1 - 4 Hr Raw Data'!S95="",'2 - 24 Hr Raw Data'!S95=""),'2 - 24 Hr Raw Data'!O95,"")</f>
        <v>0</v>
      </c>
      <c r="K99" s="144" t="e">
        <f>IF(AND('1 - 4 Hr Raw Data'!S95="",'2 - 24 Hr Raw Data'!S95=""),(F99/(E99))*100,"")</f>
        <v>#DIV/0!</v>
      </c>
      <c r="L99" s="104" t="e">
        <f ca="1">IF(AND('1 - 4 Hr Raw Data'!S95="",'2 - 24 Hr Raw Data'!S95=""),K99/$K$11,"")</f>
        <v>#DIV/0!</v>
      </c>
      <c r="M99" s="142" t="e">
        <f>IF(AND('1 - 4 Hr Raw Data'!S95="",'2 - 24 Hr Raw Data'!S95=""),(G99/(E99))*100,"")</f>
        <v>#DIV/0!</v>
      </c>
      <c r="N99" s="104" t="e">
        <f ca="1">IF(AND('1 - 4 Hr Raw Data'!S95="",'2 - 24 Hr Raw Data'!S95=""),M99/$M$11,"")</f>
        <v>#DIV/0!</v>
      </c>
      <c r="O99" s="207" t="e">
        <f>IF(AND('1 - 4 Hr Raw Data'!S95="",'2 - 24 Hr Raw Data'!S95=""),(H99/(E99))*100,"")</f>
        <v>#DIV/0!</v>
      </c>
      <c r="P99" s="207" t="e">
        <f ca="1">IF(AND('1 - 4 Hr Raw Data'!S95="",'2 - 24 Hr Raw Data'!S95=""),O99/$O$11,"")</f>
        <v>#DIV/0!</v>
      </c>
      <c r="Q99" s="144" t="e">
        <f ca="1">IF(AND('1 - 4 Hr Raw Data'!S95="",'2 - 24 Hr Raw Data'!S95=""),I99/$I$11,"")</f>
        <v>#REF!</v>
      </c>
      <c r="R99" s="104" t="e">
        <f ca="1">IF(AND('1 - 4 Hr Raw Data'!S95="",'2 - 24 Hr Raw Data'!S95=""),J99/$J$11,"")</f>
        <v>#REF!</v>
      </c>
      <c r="S99" s="105" t="e">
        <f>IF(AND('1 - 4 Hr Raw Data'!S95="",'2 - 24 Hr Raw Data'!S95=""),(E99/D99)*($S$4/1.042)*2,"")</f>
        <v>#DIV/0!</v>
      </c>
      <c r="T99" s="104" t="e">
        <f>IF(AND('1 - 4 Hr Raw Data'!S95="",'2 - 24 Hr Raw Data'!S95=""),LOG(S99/S$6,2),"")</f>
        <v>#DIV/0!</v>
      </c>
      <c r="U99" s="106" t="e">
        <f ca="1">IF(AND('1 - 4 Hr Raw Data'!S95="",'2 - 24 Hr Raw Data'!S95=""),(S99/S$11)*100,"")</f>
        <v>#DIV/0!</v>
      </c>
      <c r="V99" s="106" t="e">
        <f ca="1">IF(AND('1 - 4 Hr Raw Data'!S95="",'2 - 24 Hr Raw Data'!S95=""),(S99-S$6)/(S$11-S$6)*100,"")</f>
        <v>#DIV/0!</v>
      </c>
      <c r="W99" s="118" t="e">
        <f ca="1">IF(AND('1 - 4 Hr Raw Data'!S95="",'2 - 24 Hr Raw Data'!S95=""),(T99/T$11)*100,"")</f>
        <v>#DIV/0!</v>
      </c>
      <c r="X99" s="195" t="e">
        <f ca="1">IF(U99&lt;20,"% RNC less than 20 %",IF(AND('1 - 4 Hr Raw Data'!S95&lt;&gt;"",'2 - 24 Hr Raw Data'!S95=""),"4 Hour: "&amp;'1 - 4 Hr Raw Data'!S95,IF(AND('1 - 4 Hr Raw Data'!S95="",'2 - 24 Hr Raw Data'!S95&lt;&gt;""),"24 Hour: "&amp;'2 - 24 Hr Raw Data'!S95,IF(AND('1 - 4 Hr Raw Data'!S95="",'2 - 24 Hr Raw Data'!S95=""),"","4 Hour: "&amp;'1 - 4 Hr Raw Data'!S95&amp;"; 24 Hour: "&amp;'2 - 24 Hr Raw Data'!S95))))</f>
        <v>#DIV/0!</v>
      </c>
      <c r="Y99" s="13" t="b">
        <f t="shared" ca="1" si="1"/>
        <v>0</v>
      </c>
    </row>
    <row r="100" spans="1:25" ht="14" x14ac:dyDescent="0.15">
      <c r="A100" s="228" t="str">
        <f>IF('2 - 24 Hr Raw Data'!Q96="","",'2 - 24 Hr Raw Data'!Q96)</f>
        <v/>
      </c>
      <c r="B100" s="154" t="str">
        <f>IF(A100="","",'3 - 4 Hr Calc Data'!B100)</f>
        <v/>
      </c>
      <c r="C100" s="191" t="str">
        <f>IF(A100="","",'2 - 24 Hr Raw Data'!R96)</f>
        <v/>
      </c>
      <c r="D100" s="116">
        <f>IF(AND('1 - 4 Hr Raw Data'!S96="",'2 - 24 Hr Raw Data'!S96=""),'2 - 24 Hr Raw Data'!B96,"")</f>
        <v>0</v>
      </c>
      <c r="E100" s="105">
        <f>IF(AND('1 - 4 Hr Raw Data'!S96="",'2 - 24 Hr Raw Data'!S96=""),'2 - 24 Hr Raw Data'!J96,"")</f>
        <v>0</v>
      </c>
      <c r="F100" s="103">
        <f>IF(AND('1 - 4 Hr Raw Data'!S96="",'2 - 24 Hr Raw Data'!S96=""),'2 - 24 Hr Raw Data'!K96,"")</f>
        <v>0</v>
      </c>
      <c r="G100" s="103">
        <f>IF(AND('1 - 4 Hr Raw Data'!S96="",'2 - 24 Hr Raw Data'!S96=""),'2 - 24 Hr Raw Data'!L96,"")</f>
        <v>0</v>
      </c>
      <c r="H100" s="206">
        <f>IF(AND('1 - 4 Hr Raw Data'!S96="",'2 - 24 Hr Raw Data'!S96=""),'2 - 24 Hr Raw Data'!M96,"")</f>
        <v>0</v>
      </c>
      <c r="I100" s="106">
        <f>IF(AND('1 - 4 Hr Raw Data'!S96="",'2 - 24 Hr Raw Data'!S96=""),'2 - 24 Hr Raw Data'!N96,"")</f>
        <v>0</v>
      </c>
      <c r="J100" s="307">
        <f>IF(AND('1 - 4 Hr Raw Data'!S96="",'2 - 24 Hr Raw Data'!S96=""),'2 - 24 Hr Raw Data'!O96,"")</f>
        <v>0</v>
      </c>
      <c r="K100" s="144" t="e">
        <f>IF(AND('1 - 4 Hr Raw Data'!S96="",'2 - 24 Hr Raw Data'!S96=""),(F100/(E100))*100,"")</f>
        <v>#DIV/0!</v>
      </c>
      <c r="L100" s="104" t="e">
        <f ca="1">IF(AND('1 - 4 Hr Raw Data'!S96="",'2 - 24 Hr Raw Data'!S96=""),K100/$K$11,"")</f>
        <v>#DIV/0!</v>
      </c>
      <c r="M100" s="142" t="e">
        <f>IF(AND('1 - 4 Hr Raw Data'!S96="",'2 - 24 Hr Raw Data'!S96=""),(G100/(E100))*100,"")</f>
        <v>#DIV/0!</v>
      </c>
      <c r="N100" s="104" t="e">
        <f ca="1">IF(AND('1 - 4 Hr Raw Data'!S96="",'2 - 24 Hr Raw Data'!S96=""),M100/$M$11,"")</f>
        <v>#DIV/0!</v>
      </c>
      <c r="O100" s="207" t="e">
        <f>IF(AND('1 - 4 Hr Raw Data'!S96="",'2 - 24 Hr Raw Data'!S96=""),(H100/(E100))*100,"")</f>
        <v>#DIV/0!</v>
      </c>
      <c r="P100" s="207" t="e">
        <f ca="1">IF(AND('1 - 4 Hr Raw Data'!S96="",'2 - 24 Hr Raw Data'!S96=""),O100/$O$11,"")</f>
        <v>#DIV/0!</v>
      </c>
      <c r="Q100" s="144" t="e">
        <f ca="1">IF(AND('1 - 4 Hr Raw Data'!S96="",'2 - 24 Hr Raw Data'!S96=""),I100/$I$11,"")</f>
        <v>#REF!</v>
      </c>
      <c r="R100" s="104" t="e">
        <f ca="1">IF(AND('1 - 4 Hr Raw Data'!S96="",'2 - 24 Hr Raw Data'!S96=""),J100/$J$11,"")</f>
        <v>#REF!</v>
      </c>
      <c r="S100" s="105" t="e">
        <f>IF(AND('1 - 4 Hr Raw Data'!S96="",'2 - 24 Hr Raw Data'!S96=""),(E100/D100)*($S$4/1.042)*2,"")</f>
        <v>#DIV/0!</v>
      </c>
      <c r="T100" s="104" t="e">
        <f>IF(AND('1 - 4 Hr Raw Data'!S96="",'2 - 24 Hr Raw Data'!S96=""),LOG(S100/S$6,2),"")</f>
        <v>#DIV/0!</v>
      </c>
      <c r="U100" s="106" t="e">
        <f ca="1">IF(AND('1 - 4 Hr Raw Data'!S96="",'2 - 24 Hr Raw Data'!S96=""),(S100/S$11)*100,"")</f>
        <v>#DIV/0!</v>
      </c>
      <c r="V100" s="106" t="e">
        <f ca="1">IF(AND('1 - 4 Hr Raw Data'!S96="",'2 - 24 Hr Raw Data'!S96=""),(S100-S$6)/(S$11-S$6)*100,"")</f>
        <v>#DIV/0!</v>
      </c>
      <c r="W100" s="118" t="e">
        <f ca="1">IF(AND('1 - 4 Hr Raw Data'!S96="",'2 - 24 Hr Raw Data'!S96=""),(T100/T$11)*100,"")</f>
        <v>#DIV/0!</v>
      </c>
      <c r="X100" s="195" t="e">
        <f ca="1">IF(U100&lt;20,"% RNC less than 20 %",IF(AND('1 - 4 Hr Raw Data'!S96&lt;&gt;"",'2 - 24 Hr Raw Data'!S96=""),"4 Hour: "&amp;'1 - 4 Hr Raw Data'!S96,IF(AND('1 - 4 Hr Raw Data'!S96="",'2 - 24 Hr Raw Data'!S96&lt;&gt;""),"24 Hour: "&amp;'2 - 24 Hr Raw Data'!S96,IF(AND('1 - 4 Hr Raw Data'!S96="",'2 - 24 Hr Raw Data'!S96=""),"","4 Hour: "&amp;'1 - 4 Hr Raw Data'!S96&amp;"; 24 Hour: "&amp;'2 - 24 Hr Raw Data'!S96))))</f>
        <v>#DIV/0!</v>
      </c>
      <c r="Y100" s="13" t="b">
        <f t="shared" ca="1" si="1"/>
        <v>0</v>
      </c>
    </row>
    <row r="101" spans="1:25" ht="14" x14ac:dyDescent="0.15">
      <c r="A101" s="228" t="str">
        <f>IF('2 - 24 Hr Raw Data'!Q97="","",'2 - 24 Hr Raw Data'!Q97)</f>
        <v/>
      </c>
      <c r="B101" s="154" t="str">
        <f>IF(A101="","",'3 - 4 Hr Calc Data'!B101)</f>
        <v/>
      </c>
      <c r="C101" s="191" t="str">
        <f>IF(A101="","",'2 - 24 Hr Raw Data'!R97)</f>
        <v/>
      </c>
      <c r="D101" s="116">
        <f>IF(AND('1 - 4 Hr Raw Data'!S97="",'2 - 24 Hr Raw Data'!S97=""),'2 - 24 Hr Raw Data'!B97,"")</f>
        <v>0</v>
      </c>
      <c r="E101" s="105">
        <f>IF(AND('1 - 4 Hr Raw Data'!S97="",'2 - 24 Hr Raw Data'!S97=""),'2 - 24 Hr Raw Data'!J97,"")</f>
        <v>0</v>
      </c>
      <c r="F101" s="103">
        <f>IF(AND('1 - 4 Hr Raw Data'!S97="",'2 - 24 Hr Raw Data'!S97=""),'2 - 24 Hr Raw Data'!K97,"")</f>
        <v>0</v>
      </c>
      <c r="G101" s="103">
        <f>IF(AND('1 - 4 Hr Raw Data'!S97="",'2 - 24 Hr Raw Data'!S97=""),'2 - 24 Hr Raw Data'!L97,"")</f>
        <v>0</v>
      </c>
      <c r="H101" s="206">
        <f>IF(AND('1 - 4 Hr Raw Data'!S97="",'2 - 24 Hr Raw Data'!S97=""),'2 - 24 Hr Raw Data'!M97,"")</f>
        <v>0</v>
      </c>
      <c r="I101" s="106">
        <f>IF(AND('1 - 4 Hr Raw Data'!S97="",'2 - 24 Hr Raw Data'!S97=""),'2 - 24 Hr Raw Data'!N97,"")</f>
        <v>0</v>
      </c>
      <c r="J101" s="307">
        <f>IF(AND('1 - 4 Hr Raw Data'!S97="",'2 - 24 Hr Raw Data'!S97=""),'2 - 24 Hr Raw Data'!O97,"")</f>
        <v>0</v>
      </c>
      <c r="K101" s="144" t="e">
        <f>IF(AND('1 - 4 Hr Raw Data'!S97="",'2 - 24 Hr Raw Data'!S97=""),(F101/(E101))*100,"")</f>
        <v>#DIV/0!</v>
      </c>
      <c r="L101" s="104" t="e">
        <f ca="1">IF(AND('1 - 4 Hr Raw Data'!S97="",'2 - 24 Hr Raw Data'!S97=""),K101/$K$11,"")</f>
        <v>#DIV/0!</v>
      </c>
      <c r="M101" s="142" t="e">
        <f>IF(AND('1 - 4 Hr Raw Data'!S97="",'2 - 24 Hr Raw Data'!S97=""),(G101/(E101))*100,"")</f>
        <v>#DIV/0!</v>
      </c>
      <c r="N101" s="104" t="e">
        <f ca="1">IF(AND('1 - 4 Hr Raw Data'!S97="",'2 - 24 Hr Raw Data'!S97=""),M101/$M$11,"")</f>
        <v>#DIV/0!</v>
      </c>
      <c r="O101" s="207" t="e">
        <f>IF(AND('1 - 4 Hr Raw Data'!S97="",'2 - 24 Hr Raw Data'!S97=""),(H101/(E101))*100,"")</f>
        <v>#DIV/0!</v>
      </c>
      <c r="P101" s="207" t="e">
        <f ca="1">IF(AND('1 - 4 Hr Raw Data'!S97="",'2 - 24 Hr Raw Data'!S97=""),O101/$O$11,"")</f>
        <v>#DIV/0!</v>
      </c>
      <c r="Q101" s="144" t="e">
        <f ca="1">IF(AND('1 - 4 Hr Raw Data'!S97="",'2 - 24 Hr Raw Data'!S97=""),I101/$I$11,"")</f>
        <v>#REF!</v>
      </c>
      <c r="R101" s="104" t="e">
        <f ca="1">IF(AND('1 - 4 Hr Raw Data'!S97="",'2 - 24 Hr Raw Data'!S97=""),J101/$J$11,"")</f>
        <v>#REF!</v>
      </c>
      <c r="S101" s="105" t="e">
        <f>IF(AND('1 - 4 Hr Raw Data'!S97="",'2 - 24 Hr Raw Data'!S97=""),(E101/D101)*($S$4/1.042)*2,"")</f>
        <v>#DIV/0!</v>
      </c>
      <c r="T101" s="104" t="e">
        <f>IF(AND('1 - 4 Hr Raw Data'!S97="",'2 - 24 Hr Raw Data'!S97=""),LOG(S101/S$6,2),"")</f>
        <v>#DIV/0!</v>
      </c>
      <c r="U101" s="106" t="e">
        <f ca="1">IF(AND('1 - 4 Hr Raw Data'!S97="",'2 - 24 Hr Raw Data'!S97=""),(S101/S$11)*100,"")</f>
        <v>#DIV/0!</v>
      </c>
      <c r="V101" s="106" t="e">
        <f ca="1">IF(AND('1 - 4 Hr Raw Data'!S97="",'2 - 24 Hr Raw Data'!S97=""),(S101-S$6)/(S$11-S$6)*100,"")</f>
        <v>#DIV/0!</v>
      </c>
      <c r="W101" s="118" t="e">
        <f ca="1">IF(AND('1 - 4 Hr Raw Data'!S97="",'2 - 24 Hr Raw Data'!S97=""),(T101/T$11)*100,"")</f>
        <v>#DIV/0!</v>
      </c>
      <c r="X101" s="195" t="e">
        <f ca="1">IF(U101&lt;20,"% RNC less than 20 %",IF(AND('1 - 4 Hr Raw Data'!S97&lt;&gt;"",'2 - 24 Hr Raw Data'!S97=""),"4 Hour: "&amp;'1 - 4 Hr Raw Data'!S97,IF(AND('1 - 4 Hr Raw Data'!S97="",'2 - 24 Hr Raw Data'!S97&lt;&gt;""),"24 Hour: "&amp;'2 - 24 Hr Raw Data'!S97,IF(AND('1 - 4 Hr Raw Data'!S97="",'2 - 24 Hr Raw Data'!S97=""),"","4 Hour: "&amp;'1 - 4 Hr Raw Data'!S97&amp;"; 24 Hour: "&amp;'2 - 24 Hr Raw Data'!S97))))</f>
        <v>#DIV/0!</v>
      </c>
      <c r="Y101" s="13" t="b">
        <f t="shared" ca="1" si="1"/>
        <v>0</v>
      </c>
    </row>
    <row r="102" spans="1:25" ht="14" x14ac:dyDescent="0.15">
      <c r="A102" s="228" t="str">
        <f>IF('2 - 24 Hr Raw Data'!Q98="","",'2 - 24 Hr Raw Data'!Q98)</f>
        <v/>
      </c>
      <c r="B102" s="154" t="str">
        <f>IF(A102="","",'3 - 4 Hr Calc Data'!B102)</f>
        <v/>
      </c>
      <c r="C102" s="191" t="str">
        <f>IF(A102="","",'2 - 24 Hr Raw Data'!R98)</f>
        <v/>
      </c>
      <c r="D102" s="116">
        <f>IF(AND('1 - 4 Hr Raw Data'!S98="",'2 - 24 Hr Raw Data'!S98=""),'2 - 24 Hr Raw Data'!B98,"")</f>
        <v>0</v>
      </c>
      <c r="E102" s="105">
        <f>IF(AND('1 - 4 Hr Raw Data'!S98="",'2 - 24 Hr Raw Data'!S98=""),'2 - 24 Hr Raw Data'!J98,"")</f>
        <v>0</v>
      </c>
      <c r="F102" s="103">
        <f>IF(AND('1 - 4 Hr Raw Data'!S98="",'2 - 24 Hr Raw Data'!S98=""),'2 - 24 Hr Raw Data'!K98,"")</f>
        <v>0</v>
      </c>
      <c r="G102" s="103">
        <f>IF(AND('1 - 4 Hr Raw Data'!S98="",'2 - 24 Hr Raw Data'!S98=""),'2 - 24 Hr Raw Data'!L98,"")</f>
        <v>0</v>
      </c>
      <c r="H102" s="206">
        <f>IF(AND('1 - 4 Hr Raw Data'!S98="",'2 - 24 Hr Raw Data'!S98=""),'2 - 24 Hr Raw Data'!M98,"")</f>
        <v>0</v>
      </c>
      <c r="I102" s="106">
        <f>IF(AND('1 - 4 Hr Raw Data'!S98="",'2 - 24 Hr Raw Data'!S98=""),'2 - 24 Hr Raw Data'!N98,"")</f>
        <v>0</v>
      </c>
      <c r="J102" s="307">
        <f>IF(AND('1 - 4 Hr Raw Data'!S98="",'2 - 24 Hr Raw Data'!S98=""),'2 - 24 Hr Raw Data'!O98,"")</f>
        <v>0</v>
      </c>
      <c r="K102" s="144" t="e">
        <f>IF(AND('1 - 4 Hr Raw Data'!S98="",'2 - 24 Hr Raw Data'!S98=""),(F102/(E102))*100,"")</f>
        <v>#DIV/0!</v>
      </c>
      <c r="L102" s="104" t="e">
        <f ca="1">IF(AND('1 - 4 Hr Raw Data'!S98="",'2 - 24 Hr Raw Data'!S98=""),K102/$K$11,"")</f>
        <v>#DIV/0!</v>
      </c>
      <c r="M102" s="142" t="e">
        <f>IF(AND('1 - 4 Hr Raw Data'!S98="",'2 - 24 Hr Raw Data'!S98=""),(G102/(E102))*100,"")</f>
        <v>#DIV/0!</v>
      </c>
      <c r="N102" s="104" t="e">
        <f ca="1">IF(AND('1 - 4 Hr Raw Data'!S98="",'2 - 24 Hr Raw Data'!S98=""),M102/$M$11,"")</f>
        <v>#DIV/0!</v>
      </c>
      <c r="O102" s="207" t="e">
        <f>IF(AND('1 - 4 Hr Raw Data'!S98="",'2 - 24 Hr Raw Data'!S98=""),(H102/(E102))*100,"")</f>
        <v>#DIV/0!</v>
      </c>
      <c r="P102" s="207" t="e">
        <f ca="1">IF(AND('1 - 4 Hr Raw Data'!S98="",'2 - 24 Hr Raw Data'!S98=""),O102/$O$11,"")</f>
        <v>#DIV/0!</v>
      </c>
      <c r="Q102" s="144" t="e">
        <f ca="1">IF(AND('1 - 4 Hr Raw Data'!S98="",'2 - 24 Hr Raw Data'!S98=""),I102/$I$11,"")</f>
        <v>#REF!</v>
      </c>
      <c r="R102" s="104" t="e">
        <f ca="1">IF(AND('1 - 4 Hr Raw Data'!S98="",'2 - 24 Hr Raw Data'!S98=""),J102/$J$11,"")</f>
        <v>#REF!</v>
      </c>
      <c r="S102" s="105" t="e">
        <f>IF(AND('1 - 4 Hr Raw Data'!S98="",'2 - 24 Hr Raw Data'!S98=""),(E102/D102)*($S$4/1.042)*2,"")</f>
        <v>#DIV/0!</v>
      </c>
      <c r="T102" s="104" t="e">
        <f>IF(AND('1 - 4 Hr Raw Data'!S98="",'2 - 24 Hr Raw Data'!S98=""),LOG(S102/S$6,2),"")</f>
        <v>#DIV/0!</v>
      </c>
      <c r="U102" s="106" t="e">
        <f ca="1">IF(AND('1 - 4 Hr Raw Data'!S98="",'2 - 24 Hr Raw Data'!S98=""),(S102/S$11)*100,"")</f>
        <v>#DIV/0!</v>
      </c>
      <c r="V102" s="106" t="e">
        <f ca="1">IF(AND('1 - 4 Hr Raw Data'!S98="",'2 - 24 Hr Raw Data'!S98=""),(S102-S$6)/(S$11-S$6)*100,"")</f>
        <v>#DIV/0!</v>
      </c>
      <c r="W102" s="118" t="e">
        <f ca="1">IF(AND('1 - 4 Hr Raw Data'!S98="",'2 - 24 Hr Raw Data'!S98=""),(T102/T$11)*100,"")</f>
        <v>#DIV/0!</v>
      </c>
      <c r="X102" s="195" t="e">
        <f ca="1">IF(U102&lt;20,"% RNC less than 20 %",IF(AND('1 - 4 Hr Raw Data'!S98&lt;&gt;"",'2 - 24 Hr Raw Data'!S98=""),"4 Hour: "&amp;'1 - 4 Hr Raw Data'!S98,IF(AND('1 - 4 Hr Raw Data'!S98="",'2 - 24 Hr Raw Data'!S98&lt;&gt;""),"24 Hour: "&amp;'2 - 24 Hr Raw Data'!S98,IF(AND('1 - 4 Hr Raw Data'!S98="",'2 - 24 Hr Raw Data'!S98=""),"","4 Hour: "&amp;'1 - 4 Hr Raw Data'!S98&amp;"; 24 Hour: "&amp;'2 - 24 Hr Raw Data'!S98))))</f>
        <v>#DIV/0!</v>
      </c>
      <c r="Y102" s="13" t="b">
        <f t="shared" ca="1" si="1"/>
        <v>0</v>
      </c>
    </row>
    <row r="103" spans="1:25" ht="14" x14ac:dyDescent="0.15">
      <c r="A103" s="228" t="str">
        <f>IF('2 - 24 Hr Raw Data'!Q99="","",'2 - 24 Hr Raw Data'!Q99)</f>
        <v/>
      </c>
      <c r="B103" s="154" t="str">
        <f>IF(A103="","",'3 - 4 Hr Calc Data'!B103)</f>
        <v/>
      </c>
      <c r="C103" s="191" t="str">
        <f>IF(A103="","",'2 - 24 Hr Raw Data'!R99)</f>
        <v/>
      </c>
      <c r="D103" s="116">
        <f>IF(AND('1 - 4 Hr Raw Data'!S99="",'2 - 24 Hr Raw Data'!S99=""),'2 - 24 Hr Raw Data'!B99,"")</f>
        <v>0</v>
      </c>
      <c r="E103" s="105">
        <f>IF(AND('1 - 4 Hr Raw Data'!S99="",'2 - 24 Hr Raw Data'!S99=""),'2 - 24 Hr Raw Data'!J99,"")</f>
        <v>0</v>
      </c>
      <c r="F103" s="103">
        <f>IF(AND('1 - 4 Hr Raw Data'!S99="",'2 - 24 Hr Raw Data'!S99=""),'2 - 24 Hr Raw Data'!K99,"")</f>
        <v>0</v>
      </c>
      <c r="G103" s="103">
        <f>IF(AND('1 - 4 Hr Raw Data'!S99="",'2 - 24 Hr Raw Data'!S99=""),'2 - 24 Hr Raw Data'!L99,"")</f>
        <v>0</v>
      </c>
      <c r="H103" s="206">
        <f>IF(AND('1 - 4 Hr Raw Data'!S99="",'2 - 24 Hr Raw Data'!S99=""),'2 - 24 Hr Raw Data'!M99,"")</f>
        <v>0</v>
      </c>
      <c r="I103" s="106">
        <f>IF(AND('1 - 4 Hr Raw Data'!S99="",'2 - 24 Hr Raw Data'!S99=""),'2 - 24 Hr Raw Data'!N99,"")</f>
        <v>0</v>
      </c>
      <c r="J103" s="307">
        <f>IF(AND('1 - 4 Hr Raw Data'!S99="",'2 - 24 Hr Raw Data'!S99=""),'2 - 24 Hr Raw Data'!O99,"")</f>
        <v>0</v>
      </c>
      <c r="K103" s="144" t="e">
        <f>IF(AND('1 - 4 Hr Raw Data'!S99="",'2 - 24 Hr Raw Data'!S99=""),(F103/(E103))*100,"")</f>
        <v>#DIV/0!</v>
      </c>
      <c r="L103" s="104" t="e">
        <f ca="1">IF(AND('1 - 4 Hr Raw Data'!S99="",'2 - 24 Hr Raw Data'!S99=""),K103/$K$11,"")</f>
        <v>#DIV/0!</v>
      </c>
      <c r="M103" s="142" t="e">
        <f>IF(AND('1 - 4 Hr Raw Data'!S99="",'2 - 24 Hr Raw Data'!S99=""),(G103/(E103))*100,"")</f>
        <v>#DIV/0!</v>
      </c>
      <c r="N103" s="104" t="e">
        <f ca="1">IF(AND('1 - 4 Hr Raw Data'!S99="",'2 - 24 Hr Raw Data'!S99=""),M103/$M$11,"")</f>
        <v>#DIV/0!</v>
      </c>
      <c r="O103" s="207" t="e">
        <f>IF(AND('1 - 4 Hr Raw Data'!S99="",'2 - 24 Hr Raw Data'!S99=""),(H103/(E103))*100,"")</f>
        <v>#DIV/0!</v>
      </c>
      <c r="P103" s="207" t="e">
        <f ca="1">IF(AND('1 - 4 Hr Raw Data'!S99="",'2 - 24 Hr Raw Data'!S99=""),O103/$O$11,"")</f>
        <v>#DIV/0!</v>
      </c>
      <c r="Q103" s="144" t="e">
        <f ca="1">IF(AND('1 - 4 Hr Raw Data'!S99="",'2 - 24 Hr Raw Data'!S99=""),I103/$I$11,"")</f>
        <v>#REF!</v>
      </c>
      <c r="R103" s="104" t="e">
        <f ca="1">IF(AND('1 - 4 Hr Raw Data'!S99="",'2 - 24 Hr Raw Data'!S99=""),J103/$J$11,"")</f>
        <v>#REF!</v>
      </c>
      <c r="S103" s="105" t="e">
        <f>IF(AND('1 - 4 Hr Raw Data'!S99="",'2 - 24 Hr Raw Data'!S99=""),(E103/D103)*($S$4/1.042)*2,"")</f>
        <v>#DIV/0!</v>
      </c>
      <c r="T103" s="104" t="e">
        <f>IF(AND('1 - 4 Hr Raw Data'!S99="",'2 - 24 Hr Raw Data'!S99=""),LOG(S103/S$6,2),"")</f>
        <v>#DIV/0!</v>
      </c>
      <c r="U103" s="106" t="e">
        <f ca="1">IF(AND('1 - 4 Hr Raw Data'!S99="",'2 - 24 Hr Raw Data'!S99=""),(S103/S$11)*100,"")</f>
        <v>#DIV/0!</v>
      </c>
      <c r="V103" s="106" t="e">
        <f ca="1">IF(AND('1 - 4 Hr Raw Data'!S99="",'2 - 24 Hr Raw Data'!S99=""),(S103-S$6)/(S$11-S$6)*100,"")</f>
        <v>#DIV/0!</v>
      </c>
      <c r="W103" s="118" t="e">
        <f ca="1">IF(AND('1 - 4 Hr Raw Data'!S99="",'2 - 24 Hr Raw Data'!S99=""),(T103/T$11)*100,"")</f>
        <v>#DIV/0!</v>
      </c>
      <c r="X103" s="195" t="e">
        <f ca="1">IF(U103&lt;20,"% RNC less than 20 %",IF(AND('1 - 4 Hr Raw Data'!S99&lt;&gt;"",'2 - 24 Hr Raw Data'!S99=""),"4 Hour: "&amp;'1 - 4 Hr Raw Data'!S99,IF(AND('1 - 4 Hr Raw Data'!S99="",'2 - 24 Hr Raw Data'!S99&lt;&gt;""),"24 Hour: "&amp;'2 - 24 Hr Raw Data'!S99,IF(AND('1 - 4 Hr Raw Data'!S99="",'2 - 24 Hr Raw Data'!S99=""),"","4 Hour: "&amp;'1 - 4 Hr Raw Data'!S99&amp;"; 24 Hour: "&amp;'2 - 24 Hr Raw Data'!S99))))</f>
        <v>#DIV/0!</v>
      </c>
      <c r="Y103" s="13" t="b">
        <f t="shared" ca="1" si="1"/>
        <v>0</v>
      </c>
    </row>
    <row r="104" spans="1:25" ht="14" x14ac:dyDescent="0.15">
      <c r="A104" s="228" t="str">
        <f>IF('2 - 24 Hr Raw Data'!Q100="","",'2 - 24 Hr Raw Data'!Q100)</f>
        <v/>
      </c>
      <c r="B104" s="154" t="str">
        <f>IF(A104="","",'3 - 4 Hr Calc Data'!B104)</f>
        <v/>
      </c>
      <c r="C104" s="191" t="str">
        <f>IF(A104="","",'2 - 24 Hr Raw Data'!R100)</f>
        <v/>
      </c>
      <c r="D104" s="116">
        <f>IF(AND('1 - 4 Hr Raw Data'!S100="",'2 - 24 Hr Raw Data'!S100=""),'2 - 24 Hr Raw Data'!B100,"")</f>
        <v>0</v>
      </c>
      <c r="E104" s="105">
        <f>IF(AND('1 - 4 Hr Raw Data'!S100="",'2 - 24 Hr Raw Data'!S100=""),'2 - 24 Hr Raw Data'!J100,"")</f>
        <v>0</v>
      </c>
      <c r="F104" s="103">
        <f>IF(AND('1 - 4 Hr Raw Data'!S100="",'2 - 24 Hr Raw Data'!S100=""),'2 - 24 Hr Raw Data'!K100,"")</f>
        <v>0</v>
      </c>
      <c r="G104" s="103">
        <f>IF(AND('1 - 4 Hr Raw Data'!S100="",'2 - 24 Hr Raw Data'!S100=""),'2 - 24 Hr Raw Data'!L100,"")</f>
        <v>0</v>
      </c>
      <c r="H104" s="206">
        <f>IF(AND('1 - 4 Hr Raw Data'!S100="",'2 - 24 Hr Raw Data'!S100=""),'2 - 24 Hr Raw Data'!M100,"")</f>
        <v>0</v>
      </c>
      <c r="I104" s="106">
        <f>IF(AND('1 - 4 Hr Raw Data'!S100="",'2 - 24 Hr Raw Data'!S100=""),'2 - 24 Hr Raw Data'!N100,"")</f>
        <v>0</v>
      </c>
      <c r="J104" s="307">
        <f>IF(AND('1 - 4 Hr Raw Data'!S100="",'2 - 24 Hr Raw Data'!S100=""),'2 - 24 Hr Raw Data'!O100,"")</f>
        <v>0</v>
      </c>
      <c r="K104" s="144" t="e">
        <f>IF(AND('1 - 4 Hr Raw Data'!S100="",'2 - 24 Hr Raw Data'!S100=""),(F104/(E104))*100,"")</f>
        <v>#DIV/0!</v>
      </c>
      <c r="L104" s="104" t="e">
        <f ca="1">IF(AND('1 - 4 Hr Raw Data'!S100="",'2 - 24 Hr Raw Data'!S100=""),K104/$K$11,"")</f>
        <v>#DIV/0!</v>
      </c>
      <c r="M104" s="142" t="e">
        <f>IF(AND('1 - 4 Hr Raw Data'!S100="",'2 - 24 Hr Raw Data'!S100=""),(G104/(E104))*100,"")</f>
        <v>#DIV/0!</v>
      </c>
      <c r="N104" s="104" t="e">
        <f ca="1">IF(AND('1 - 4 Hr Raw Data'!S100="",'2 - 24 Hr Raw Data'!S100=""),M104/$M$11,"")</f>
        <v>#DIV/0!</v>
      </c>
      <c r="O104" s="207" t="e">
        <f>IF(AND('1 - 4 Hr Raw Data'!S100="",'2 - 24 Hr Raw Data'!S100=""),(H104/(E104))*100,"")</f>
        <v>#DIV/0!</v>
      </c>
      <c r="P104" s="207" t="e">
        <f ca="1">IF(AND('1 - 4 Hr Raw Data'!S100="",'2 - 24 Hr Raw Data'!S100=""),O104/$O$11,"")</f>
        <v>#DIV/0!</v>
      </c>
      <c r="Q104" s="144" t="e">
        <f ca="1">IF(AND('1 - 4 Hr Raw Data'!S100="",'2 - 24 Hr Raw Data'!S100=""),I104/$I$11,"")</f>
        <v>#REF!</v>
      </c>
      <c r="R104" s="104" t="e">
        <f ca="1">IF(AND('1 - 4 Hr Raw Data'!S100="",'2 - 24 Hr Raw Data'!S100=""),J104/$J$11,"")</f>
        <v>#REF!</v>
      </c>
      <c r="S104" s="105" t="e">
        <f>IF(AND('1 - 4 Hr Raw Data'!S100="",'2 - 24 Hr Raw Data'!S100=""),(E104/D104)*($S$4/1.042)*2,"")</f>
        <v>#DIV/0!</v>
      </c>
      <c r="T104" s="104" t="e">
        <f>IF(AND('1 - 4 Hr Raw Data'!S100="",'2 - 24 Hr Raw Data'!S100=""),LOG(S104/S$6,2),"")</f>
        <v>#DIV/0!</v>
      </c>
      <c r="U104" s="106" t="e">
        <f ca="1">IF(AND('1 - 4 Hr Raw Data'!S100="",'2 - 24 Hr Raw Data'!S100=""),(S104/S$11)*100,"")</f>
        <v>#DIV/0!</v>
      </c>
      <c r="V104" s="106" t="e">
        <f ca="1">IF(AND('1 - 4 Hr Raw Data'!S100="",'2 - 24 Hr Raw Data'!S100=""),(S104-S$6)/(S$11-S$6)*100,"")</f>
        <v>#DIV/0!</v>
      </c>
      <c r="W104" s="118" t="e">
        <f ca="1">IF(AND('1 - 4 Hr Raw Data'!S100="",'2 - 24 Hr Raw Data'!S100=""),(T104/T$11)*100,"")</f>
        <v>#DIV/0!</v>
      </c>
      <c r="X104" s="195" t="e">
        <f ca="1">IF(U104&lt;20,"% RNC less than 20 %",IF(AND('1 - 4 Hr Raw Data'!S100&lt;&gt;"",'2 - 24 Hr Raw Data'!S100=""),"4 Hour: "&amp;'1 - 4 Hr Raw Data'!S100,IF(AND('1 - 4 Hr Raw Data'!S100="",'2 - 24 Hr Raw Data'!S100&lt;&gt;""),"24 Hour: "&amp;'2 - 24 Hr Raw Data'!S100,IF(AND('1 - 4 Hr Raw Data'!S100="",'2 - 24 Hr Raw Data'!S100=""),"","4 Hour: "&amp;'1 - 4 Hr Raw Data'!S100&amp;"; 24 Hour: "&amp;'2 - 24 Hr Raw Data'!S100))))</f>
        <v>#DIV/0!</v>
      </c>
      <c r="Y104" s="13" t="b">
        <f t="shared" ca="1" si="1"/>
        <v>0</v>
      </c>
    </row>
    <row r="105" spans="1:25" ht="14" x14ac:dyDescent="0.15">
      <c r="A105" s="228" t="str">
        <f>IF('2 - 24 Hr Raw Data'!Q101="","",'2 - 24 Hr Raw Data'!Q101)</f>
        <v/>
      </c>
      <c r="B105" s="154" t="str">
        <f>IF(A105="","",'3 - 4 Hr Calc Data'!B105)</f>
        <v/>
      </c>
      <c r="C105" s="191" t="str">
        <f>IF(A105="","",'2 - 24 Hr Raw Data'!R101)</f>
        <v/>
      </c>
      <c r="D105" s="116">
        <f>IF(AND('1 - 4 Hr Raw Data'!S101="",'2 - 24 Hr Raw Data'!S101=""),'2 - 24 Hr Raw Data'!B101,"")</f>
        <v>0</v>
      </c>
      <c r="E105" s="105">
        <f>IF(AND('1 - 4 Hr Raw Data'!S101="",'2 - 24 Hr Raw Data'!S101=""),'2 - 24 Hr Raw Data'!J101,"")</f>
        <v>0</v>
      </c>
      <c r="F105" s="103">
        <f>IF(AND('1 - 4 Hr Raw Data'!S101="",'2 - 24 Hr Raw Data'!S101=""),'2 - 24 Hr Raw Data'!K101,"")</f>
        <v>0</v>
      </c>
      <c r="G105" s="103">
        <f>IF(AND('1 - 4 Hr Raw Data'!S101="",'2 - 24 Hr Raw Data'!S101=""),'2 - 24 Hr Raw Data'!L101,"")</f>
        <v>0</v>
      </c>
      <c r="H105" s="206">
        <f>IF(AND('1 - 4 Hr Raw Data'!S101="",'2 - 24 Hr Raw Data'!S101=""),'2 - 24 Hr Raw Data'!M101,"")</f>
        <v>0</v>
      </c>
      <c r="I105" s="106">
        <f>IF(AND('1 - 4 Hr Raw Data'!S101="",'2 - 24 Hr Raw Data'!S101=""),'2 - 24 Hr Raw Data'!N101,"")</f>
        <v>0</v>
      </c>
      <c r="J105" s="307">
        <f>IF(AND('1 - 4 Hr Raw Data'!S101="",'2 - 24 Hr Raw Data'!S101=""),'2 - 24 Hr Raw Data'!O101,"")</f>
        <v>0</v>
      </c>
      <c r="K105" s="144" t="e">
        <f>IF(AND('1 - 4 Hr Raw Data'!S101="",'2 - 24 Hr Raw Data'!S101=""),(F105/(E105))*100,"")</f>
        <v>#DIV/0!</v>
      </c>
      <c r="L105" s="104" t="e">
        <f ca="1">IF(AND('1 - 4 Hr Raw Data'!S101="",'2 - 24 Hr Raw Data'!S101=""),K105/$K$11,"")</f>
        <v>#DIV/0!</v>
      </c>
      <c r="M105" s="142" t="e">
        <f>IF(AND('1 - 4 Hr Raw Data'!S101="",'2 - 24 Hr Raw Data'!S101=""),(G105/(E105))*100,"")</f>
        <v>#DIV/0!</v>
      </c>
      <c r="N105" s="104" t="e">
        <f ca="1">IF(AND('1 - 4 Hr Raw Data'!S101="",'2 - 24 Hr Raw Data'!S101=""),M105/$M$11,"")</f>
        <v>#DIV/0!</v>
      </c>
      <c r="O105" s="207" t="e">
        <f>IF(AND('1 - 4 Hr Raw Data'!S101="",'2 - 24 Hr Raw Data'!S101=""),(H105/(E105))*100,"")</f>
        <v>#DIV/0!</v>
      </c>
      <c r="P105" s="207" t="e">
        <f ca="1">IF(AND('1 - 4 Hr Raw Data'!S101="",'2 - 24 Hr Raw Data'!S101=""),O105/$O$11,"")</f>
        <v>#DIV/0!</v>
      </c>
      <c r="Q105" s="144" t="e">
        <f ca="1">IF(AND('1 - 4 Hr Raw Data'!S101="",'2 - 24 Hr Raw Data'!S101=""),I105/$I$11,"")</f>
        <v>#REF!</v>
      </c>
      <c r="R105" s="104" t="e">
        <f ca="1">IF(AND('1 - 4 Hr Raw Data'!S101="",'2 - 24 Hr Raw Data'!S101=""),J105/$J$11,"")</f>
        <v>#REF!</v>
      </c>
      <c r="S105" s="105" t="e">
        <f>IF(AND('1 - 4 Hr Raw Data'!S101="",'2 - 24 Hr Raw Data'!S101=""),(E105/D105)*($S$4/1.042)*2,"")</f>
        <v>#DIV/0!</v>
      </c>
      <c r="T105" s="104" t="e">
        <f>IF(AND('1 - 4 Hr Raw Data'!S101="",'2 - 24 Hr Raw Data'!S101=""),LOG(S105/S$6,2),"")</f>
        <v>#DIV/0!</v>
      </c>
      <c r="U105" s="106" t="e">
        <f ca="1">IF(AND('1 - 4 Hr Raw Data'!S101="",'2 - 24 Hr Raw Data'!S101=""),(S105/S$11)*100,"")</f>
        <v>#DIV/0!</v>
      </c>
      <c r="V105" s="106" t="e">
        <f ca="1">IF(AND('1 - 4 Hr Raw Data'!S101="",'2 - 24 Hr Raw Data'!S101=""),(S105-S$6)/(S$11-S$6)*100,"")</f>
        <v>#DIV/0!</v>
      </c>
      <c r="W105" s="118" t="e">
        <f ca="1">IF(AND('1 - 4 Hr Raw Data'!S101="",'2 - 24 Hr Raw Data'!S101=""),(T105/T$11)*100,"")</f>
        <v>#DIV/0!</v>
      </c>
      <c r="X105" s="195" t="e">
        <f ca="1">IF(U105&lt;20,"% RNC less than 20 %",IF(AND('1 - 4 Hr Raw Data'!S101&lt;&gt;"",'2 - 24 Hr Raw Data'!S101=""),"4 Hour: "&amp;'1 - 4 Hr Raw Data'!S101,IF(AND('1 - 4 Hr Raw Data'!S101="",'2 - 24 Hr Raw Data'!S101&lt;&gt;""),"24 Hour: "&amp;'2 - 24 Hr Raw Data'!S101,IF(AND('1 - 4 Hr Raw Data'!S101="",'2 - 24 Hr Raw Data'!S101=""),"","4 Hour: "&amp;'1 - 4 Hr Raw Data'!S101&amp;"; 24 Hour: "&amp;'2 - 24 Hr Raw Data'!S101))))</f>
        <v>#DIV/0!</v>
      </c>
      <c r="Y105" s="13" t="b">
        <f t="shared" ca="1" si="1"/>
        <v>0</v>
      </c>
    </row>
    <row r="106" spans="1:25" ht="14" x14ac:dyDescent="0.15">
      <c r="A106" s="228" t="str">
        <f>IF('2 - 24 Hr Raw Data'!Q102="","",'2 - 24 Hr Raw Data'!Q102)</f>
        <v/>
      </c>
      <c r="B106" s="154" t="str">
        <f>IF(A106="","",'3 - 4 Hr Calc Data'!B106)</f>
        <v/>
      </c>
      <c r="C106" s="191" t="str">
        <f>IF(A106="","",'2 - 24 Hr Raw Data'!R102)</f>
        <v/>
      </c>
      <c r="D106" s="116">
        <f>IF(AND('1 - 4 Hr Raw Data'!S102="",'2 - 24 Hr Raw Data'!S102=""),'2 - 24 Hr Raw Data'!B102,"")</f>
        <v>0</v>
      </c>
      <c r="E106" s="105">
        <f>IF(AND('1 - 4 Hr Raw Data'!S102="",'2 - 24 Hr Raw Data'!S102=""),'2 - 24 Hr Raw Data'!J102,"")</f>
        <v>0</v>
      </c>
      <c r="F106" s="103">
        <f>IF(AND('1 - 4 Hr Raw Data'!S102="",'2 - 24 Hr Raw Data'!S102=""),'2 - 24 Hr Raw Data'!K102,"")</f>
        <v>0</v>
      </c>
      <c r="G106" s="103">
        <f>IF(AND('1 - 4 Hr Raw Data'!S102="",'2 - 24 Hr Raw Data'!S102=""),'2 - 24 Hr Raw Data'!L102,"")</f>
        <v>0</v>
      </c>
      <c r="H106" s="206">
        <f>IF(AND('1 - 4 Hr Raw Data'!S102="",'2 - 24 Hr Raw Data'!S102=""),'2 - 24 Hr Raw Data'!M102,"")</f>
        <v>0</v>
      </c>
      <c r="I106" s="106">
        <f>IF(AND('1 - 4 Hr Raw Data'!S102="",'2 - 24 Hr Raw Data'!S102=""),'2 - 24 Hr Raw Data'!N102,"")</f>
        <v>0</v>
      </c>
      <c r="J106" s="307">
        <f>IF(AND('1 - 4 Hr Raw Data'!S102="",'2 - 24 Hr Raw Data'!S102=""),'2 - 24 Hr Raw Data'!O102,"")</f>
        <v>0</v>
      </c>
      <c r="K106" s="144" t="e">
        <f>IF(AND('1 - 4 Hr Raw Data'!S102="",'2 - 24 Hr Raw Data'!S102=""),(F106/(E106))*100,"")</f>
        <v>#DIV/0!</v>
      </c>
      <c r="L106" s="104" t="e">
        <f ca="1">IF(AND('1 - 4 Hr Raw Data'!S102="",'2 - 24 Hr Raw Data'!S102=""),K106/$K$11,"")</f>
        <v>#DIV/0!</v>
      </c>
      <c r="M106" s="142" t="e">
        <f>IF(AND('1 - 4 Hr Raw Data'!S102="",'2 - 24 Hr Raw Data'!S102=""),(G106/(E106))*100,"")</f>
        <v>#DIV/0!</v>
      </c>
      <c r="N106" s="104" t="e">
        <f ca="1">IF(AND('1 - 4 Hr Raw Data'!S102="",'2 - 24 Hr Raw Data'!S102=""),M106/$M$11,"")</f>
        <v>#DIV/0!</v>
      </c>
      <c r="O106" s="207" t="e">
        <f>IF(AND('1 - 4 Hr Raw Data'!S102="",'2 - 24 Hr Raw Data'!S102=""),(H106/(E106))*100,"")</f>
        <v>#DIV/0!</v>
      </c>
      <c r="P106" s="207" t="e">
        <f ca="1">IF(AND('1 - 4 Hr Raw Data'!S102="",'2 - 24 Hr Raw Data'!S102=""),O106/$O$11,"")</f>
        <v>#DIV/0!</v>
      </c>
      <c r="Q106" s="144" t="e">
        <f ca="1">IF(AND('1 - 4 Hr Raw Data'!S102="",'2 - 24 Hr Raw Data'!S102=""),I106/$I$11,"")</f>
        <v>#REF!</v>
      </c>
      <c r="R106" s="104" t="e">
        <f ca="1">IF(AND('1 - 4 Hr Raw Data'!S102="",'2 - 24 Hr Raw Data'!S102=""),J106/$J$11,"")</f>
        <v>#REF!</v>
      </c>
      <c r="S106" s="105" t="e">
        <f>IF(AND('1 - 4 Hr Raw Data'!S102="",'2 - 24 Hr Raw Data'!S102=""),(E106/D106)*($S$4/1.042)*2,"")</f>
        <v>#DIV/0!</v>
      </c>
      <c r="T106" s="104" t="e">
        <f>IF(AND('1 - 4 Hr Raw Data'!S102="",'2 - 24 Hr Raw Data'!S102=""),LOG(S106/S$6,2),"")</f>
        <v>#DIV/0!</v>
      </c>
      <c r="U106" s="106" t="e">
        <f ca="1">IF(AND('1 - 4 Hr Raw Data'!S102="",'2 - 24 Hr Raw Data'!S102=""),(S106/S$11)*100,"")</f>
        <v>#DIV/0!</v>
      </c>
      <c r="V106" s="106" t="e">
        <f ca="1">IF(AND('1 - 4 Hr Raw Data'!S102="",'2 - 24 Hr Raw Data'!S102=""),(S106-S$6)/(S$11-S$6)*100,"")</f>
        <v>#DIV/0!</v>
      </c>
      <c r="W106" s="118" t="e">
        <f ca="1">IF(AND('1 - 4 Hr Raw Data'!S102="",'2 - 24 Hr Raw Data'!S102=""),(T106/T$11)*100,"")</f>
        <v>#DIV/0!</v>
      </c>
      <c r="X106" s="195" t="e">
        <f ca="1">IF(U106&lt;20,"% RNC less than 20 %",IF(AND('1 - 4 Hr Raw Data'!S102&lt;&gt;"",'2 - 24 Hr Raw Data'!S102=""),"4 Hour: "&amp;'1 - 4 Hr Raw Data'!S102,IF(AND('1 - 4 Hr Raw Data'!S102="",'2 - 24 Hr Raw Data'!S102&lt;&gt;""),"24 Hour: "&amp;'2 - 24 Hr Raw Data'!S102,IF(AND('1 - 4 Hr Raw Data'!S102="",'2 - 24 Hr Raw Data'!S102=""),"","4 Hour: "&amp;'1 - 4 Hr Raw Data'!S102&amp;"; 24 Hour: "&amp;'2 - 24 Hr Raw Data'!S102))))</f>
        <v>#DIV/0!</v>
      </c>
      <c r="Y106" s="13" t="b">
        <f t="shared" ca="1" si="1"/>
        <v>0</v>
      </c>
    </row>
    <row r="107" spans="1:25" ht="15" thickBot="1" x14ac:dyDescent="0.2">
      <c r="A107" s="228" t="str">
        <f>IF('2 - 24 Hr Raw Data'!Q103="","",'2 - 24 Hr Raw Data'!Q103)</f>
        <v/>
      </c>
      <c r="B107" s="154" t="str">
        <f>IF(A107="","",'3 - 4 Hr Calc Data'!B107)</f>
        <v/>
      </c>
      <c r="C107" s="191" t="str">
        <f>IF(A107="","",'2 - 24 Hr Raw Data'!R103)</f>
        <v/>
      </c>
      <c r="D107" s="117">
        <f>IF(AND('1 - 4 Hr Raw Data'!S103="",'2 - 24 Hr Raw Data'!S103=""),'2 - 24 Hr Raw Data'!B103,"")</f>
        <v>0</v>
      </c>
      <c r="E107" s="109">
        <f>IF(AND('1 - 4 Hr Raw Data'!S103="",'2 - 24 Hr Raw Data'!S103=""),'2 - 24 Hr Raw Data'!J103,"")</f>
        <v>0</v>
      </c>
      <c r="F107" s="107">
        <f>IF(AND('1 - 4 Hr Raw Data'!S103="",'2 - 24 Hr Raw Data'!S103=""),'2 - 24 Hr Raw Data'!K103,"")</f>
        <v>0</v>
      </c>
      <c r="G107" s="107">
        <f>IF(AND('1 - 4 Hr Raw Data'!S103="",'2 - 24 Hr Raw Data'!S103=""),'2 - 24 Hr Raw Data'!L103,"")</f>
        <v>0</v>
      </c>
      <c r="H107" s="107">
        <f>IF(AND('1 - 4 Hr Raw Data'!S103="",'2 - 24 Hr Raw Data'!S103=""),'2 - 24 Hr Raw Data'!M103,"")</f>
        <v>0</v>
      </c>
      <c r="I107" s="110">
        <f>IF(AND('1 - 4 Hr Raw Data'!S103="",'2 - 24 Hr Raw Data'!S103=""),'2 - 24 Hr Raw Data'!N103,"")</f>
        <v>0</v>
      </c>
      <c r="J107" s="308">
        <f>IF(AND('1 - 4 Hr Raw Data'!S103="",'2 - 24 Hr Raw Data'!S103=""),'2 - 24 Hr Raw Data'!O103,"")</f>
        <v>0</v>
      </c>
      <c r="K107" s="145" t="e">
        <f>IF(AND('1 - 4 Hr Raw Data'!S103="",'2 - 24 Hr Raw Data'!S103=""),(F107/(E107))*100,"")</f>
        <v>#DIV/0!</v>
      </c>
      <c r="L107" s="108" t="e">
        <f ca="1">IF(AND('1 - 4 Hr Raw Data'!S103="",'2 - 24 Hr Raw Data'!S103=""),K107/$K$11,"")</f>
        <v>#DIV/0!</v>
      </c>
      <c r="M107" s="143" t="e">
        <f>IF(AND('1 - 4 Hr Raw Data'!S103="",'2 - 24 Hr Raw Data'!S103=""),(G107/(E107))*100,"")</f>
        <v>#DIV/0!</v>
      </c>
      <c r="N107" s="108" t="e">
        <f ca="1">IF(AND('1 - 4 Hr Raw Data'!S103="",'2 - 24 Hr Raw Data'!S103=""),M107/$M$11,"")</f>
        <v>#DIV/0!</v>
      </c>
      <c r="O107" s="145" t="e">
        <f>IF(AND('1 - 4 Hr Raw Data'!S103="",'2 - 24 Hr Raw Data'!S103=""),(H107/(E107))*100,"")</f>
        <v>#DIV/0!</v>
      </c>
      <c r="P107" s="145" t="e">
        <f ca="1">IF(AND('1 - 4 Hr Raw Data'!S103="",'2 - 24 Hr Raw Data'!S103=""),O107/$O$11,"")</f>
        <v>#DIV/0!</v>
      </c>
      <c r="Q107" s="145" t="e">
        <f ca="1">IF(AND('1 - 4 Hr Raw Data'!S103="",'2 - 24 Hr Raw Data'!S103=""),I107/$I$11,"")</f>
        <v>#REF!</v>
      </c>
      <c r="R107" s="108" t="e">
        <f ca="1">IF(AND('1 - 4 Hr Raw Data'!S103="",'2 - 24 Hr Raw Data'!S103=""),J107/$J$11,"")</f>
        <v>#REF!</v>
      </c>
      <c r="S107" s="109" t="e">
        <f>IF(AND('1 - 4 Hr Raw Data'!S103="",'2 - 24 Hr Raw Data'!S103=""),(E107/D107)*($S$4/1.042)*2,"")</f>
        <v>#DIV/0!</v>
      </c>
      <c r="T107" s="108" t="e">
        <f>IF(AND('1 - 4 Hr Raw Data'!S103="",'2 - 24 Hr Raw Data'!S103=""),LOG(S107/S$6,2),"")</f>
        <v>#DIV/0!</v>
      </c>
      <c r="U107" s="110" t="e">
        <f ca="1">IF(AND('1 - 4 Hr Raw Data'!S103="",'2 - 24 Hr Raw Data'!S103=""),(S107/S$11)*100,"")</f>
        <v>#DIV/0!</v>
      </c>
      <c r="V107" s="110" t="e">
        <f ca="1">IF(AND('1 - 4 Hr Raw Data'!S103="",'2 - 24 Hr Raw Data'!S103=""),(S107-S$6)/(S$11-S$6)*100,"")</f>
        <v>#DIV/0!</v>
      </c>
      <c r="W107" s="119" t="e">
        <f ca="1">IF(AND('1 - 4 Hr Raw Data'!S103="",'2 - 24 Hr Raw Data'!S103=""),(T107/T$11)*100,"")</f>
        <v>#DIV/0!</v>
      </c>
      <c r="X107" s="196" t="e">
        <f ca="1">IF(U107&lt;20,"% RNC less than 20 %",IF(AND('1 - 4 Hr Raw Data'!S103&lt;&gt;"",'2 - 24 Hr Raw Data'!S103=""),"4 Hour: "&amp;'1 - 4 Hr Raw Data'!S103,IF(AND('1 - 4 Hr Raw Data'!S103="",'2 - 24 Hr Raw Data'!S103&lt;&gt;""),"24 Hour: "&amp;'2 - 24 Hr Raw Data'!S103,IF(AND('1 - 4 Hr Raw Data'!S103="",'2 - 24 Hr Raw Data'!S103=""),"","4 Hour: "&amp;'1 - 4 Hr Raw Data'!S103&amp;"; 24 Hour: "&amp;'2 - 24 Hr Raw Data'!S103))))</f>
        <v>#DIV/0!</v>
      </c>
      <c r="Y107" s="13" t="b">
        <f t="shared" ca="1" si="1"/>
        <v>0</v>
      </c>
    </row>
    <row r="108" spans="1:25" x14ac:dyDescent="0.15">
      <c r="D108" s="11"/>
      <c r="E108" s="11"/>
      <c r="F108" s="11"/>
      <c r="K108" s="9"/>
      <c r="L108" s="9"/>
      <c r="M108" s="9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97"/>
      <c r="Y108" s="8"/>
    </row>
    <row r="109" spans="1:25" x14ac:dyDescent="0.15">
      <c r="D109" s="11"/>
      <c r="E109" s="11"/>
      <c r="F109" s="11"/>
      <c r="K109" s="395"/>
      <c r="L109" s="395"/>
      <c r="M109" s="395"/>
      <c r="N109" s="395"/>
      <c r="O109" s="395"/>
      <c r="P109" s="395"/>
      <c r="Q109" s="395"/>
      <c r="R109" s="395"/>
      <c r="S109" s="395"/>
      <c r="T109" s="395"/>
      <c r="U109" s="395"/>
      <c r="V109" s="395"/>
      <c r="W109" s="11"/>
      <c r="X109" s="197"/>
      <c r="Y109" s="8"/>
    </row>
    <row r="110" spans="1:25" x14ac:dyDescent="0.15">
      <c r="D110" s="11"/>
      <c r="E110" s="11"/>
      <c r="F110" s="11"/>
      <c r="K110" s="395"/>
      <c r="L110" s="395"/>
      <c r="M110" s="395"/>
      <c r="N110" s="395"/>
      <c r="O110" s="395"/>
      <c r="P110" s="395"/>
      <c r="Q110" s="395"/>
      <c r="R110" s="395"/>
      <c r="S110" s="395"/>
      <c r="T110" s="395"/>
      <c r="U110" s="395"/>
      <c r="V110" s="395"/>
      <c r="W110" s="11"/>
      <c r="X110" s="197"/>
      <c r="Y110" s="8"/>
    </row>
    <row r="111" spans="1:25" x14ac:dyDescent="0.15">
      <c r="D111" s="17"/>
    </row>
    <row r="112" spans="1:25" x14ac:dyDescent="0.15">
      <c r="D112" s="17"/>
    </row>
    <row r="114" spans="4:4" x14ac:dyDescent="0.15">
      <c r="D114" s="17"/>
    </row>
    <row r="115" spans="4:4" x14ac:dyDescent="0.15">
      <c r="D115" s="17"/>
    </row>
  </sheetData>
  <sheetProtection formatCells="0" formatColumns="0" formatRows="0"/>
  <mergeCells count="23">
    <mergeCell ref="A1:B6"/>
    <mergeCell ref="S6:T6"/>
    <mergeCell ref="S4:T4"/>
    <mergeCell ref="S5:T5"/>
    <mergeCell ref="N4:R4"/>
    <mergeCell ref="N5:R5"/>
    <mergeCell ref="N6:R6"/>
    <mergeCell ref="H5:L5"/>
    <mergeCell ref="H6:L6"/>
    <mergeCell ref="X7:X11"/>
    <mergeCell ref="K109:V109"/>
    <mergeCell ref="K110:V110"/>
    <mergeCell ref="A7:A10"/>
    <mergeCell ref="B7:B10"/>
    <mergeCell ref="D7:J7"/>
    <mergeCell ref="K7:W8"/>
    <mergeCell ref="D8:D10"/>
    <mergeCell ref="E8:J8"/>
    <mergeCell ref="I9:J9"/>
    <mergeCell ref="K9:W9"/>
    <mergeCell ref="C7:C10"/>
    <mergeCell ref="A11:C11"/>
    <mergeCell ref="E9:H9"/>
  </mergeCells>
  <phoneticPr fontId="7" type="noConversion"/>
  <conditionalFormatting sqref="M5:M6">
    <cfRule type="notContainsBlanks" dxfId="11" priority="5">
      <formula>LEN(TRIM(M5))&gt;0</formula>
    </cfRule>
  </conditionalFormatting>
  <conditionalFormatting sqref="B12:B107">
    <cfRule type="notContainsBlanks" dxfId="10" priority="20">
      <formula>LEN(TRIM(B12))&gt;0</formula>
    </cfRule>
  </conditionalFormatting>
  <conditionalFormatting sqref="S4:T6">
    <cfRule type="notContainsBlanks" dxfId="9" priority="21">
      <formula>LEN(TRIM(S4))&gt;0</formula>
    </cfRule>
  </conditionalFormatting>
  <conditionalFormatting sqref="G3:G6">
    <cfRule type="notContainsBlanks" dxfId="8" priority="18">
      <formula>LEN(TRIM(G3))&gt;0</formula>
    </cfRule>
  </conditionalFormatting>
  <conditionalFormatting sqref="A12:W107">
    <cfRule type="expression" dxfId="7" priority="1">
      <formula>$Y12=TRUE</formula>
    </cfRule>
    <cfRule type="expression" dxfId="6" priority="2">
      <formula>$U12&lt;20</formula>
    </cfRule>
    <cfRule type="expression" dxfId="5" priority="3">
      <formula>$U12&lt;30</formula>
    </cfRule>
    <cfRule type="expression" dxfId="4" priority="4">
      <formula>$X12&lt;&gt;""</formula>
    </cfRule>
  </conditionalFormatting>
  <pageMargins left="0.5" right="0.5" top="1" bottom="1" header="0.5" footer="0.3"/>
  <pageSetup scale="44" firstPageNumber="27" fitToWidth="2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Q148"/>
  <sheetViews>
    <sheetView view="pageBreakPreview" zoomScaleNormal="100" zoomScaleSheetLayoutView="100" workbookViewId="0">
      <pane xSplit="3" ySplit="5" topLeftCell="D6" activePane="bottomRight" state="frozen"/>
      <selection activeCell="A9" sqref="A9"/>
      <selection pane="topRight" activeCell="A9" sqref="A9"/>
      <selection pane="bottomLeft" activeCell="A9" sqref="A9"/>
      <selection pane="bottomRight" activeCell="A2" sqref="A2"/>
    </sheetView>
  </sheetViews>
  <sheetFormatPr baseColWidth="10" defaultColWidth="10.6640625" defaultRowHeight="13" x14ac:dyDescent="0.15"/>
  <cols>
    <col min="1" max="1" width="16.6640625" style="237" customWidth="1"/>
    <col min="2" max="2" width="7.1640625" style="40" bestFit="1" customWidth="1"/>
    <col min="3" max="3" width="16.83203125" style="32" customWidth="1"/>
    <col min="4" max="6" width="13.5" style="40" bestFit="1" customWidth="1"/>
    <col min="7" max="7" width="14.6640625" style="40" bestFit="1" customWidth="1"/>
    <col min="8" max="8" width="15.83203125" style="40" bestFit="1" customWidth="1"/>
    <col min="9" max="11" width="13.5" style="40" bestFit="1" customWidth="1"/>
    <col min="12" max="12" width="14.6640625" style="40" bestFit="1" customWidth="1"/>
    <col min="13" max="13" width="15.83203125" style="40" bestFit="1" customWidth="1"/>
    <col min="14" max="14" width="14.6640625" style="40" bestFit="1" customWidth="1"/>
    <col min="15" max="15" width="15.5" style="40" bestFit="1" customWidth="1"/>
    <col min="16" max="16" width="16.83203125" style="40" bestFit="1" customWidth="1"/>
    <col min="17" max="17" width="14.6640625" style="40" bestFit="1" customWidth="1"/>
    <col min="18" max="16384" width="10.6640625" style="30"/>
  </cols>
  <sheetData>
    <row r="1" spans="1:17" s="1" customFormat="1" ht="35" x14ac:dyDescent="0.35">
      <c r="A1" s="230" t="s">
        <v>65</v>
      </c>
      <c r="B1" s="35"/>
      <c r="D1" s="18"/>
      <c r="E1" s="18"/>
      <c r="F1" s="18"/>
      <c r="G1" s="18"/>
      <c r="H1" s="18"/>
      <c r="I1" s="18"/>
      <c r="K1" s="18"/>
      <c r="L1" s="18"/>
      <c r="M1" s="18"/>
      <c r="N1" s="18"/>
      <c r="O1" s="18"/>
      <c r="P1" s="18"/>
      <c r="Q1" s="18"/>
    </row>
    <row r="2" spans="1:17" s="1" customFormat="1" ht="15" thickBot="1" x14ac:dyDescent="0.2">
      <c r="A2" s="231"/>
      <c r="B2" s="20"/>
      <c r="C2" s="22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11"/>
    </row>
    <row r="3" spans="1:17" s="23" customFormat="1" ht="15" customHeight="1" x14ac:dyDescent="0.15">
      <c r="A3" s="232"/>
      <c r="B3" s="36"/>
      <c r="C3" s="24"/>
      <c r="D3" s="412" t="s">
        <v>36</v>
      </c>
      <c r="E3" s="413"/>
      <c r="F3" s="413"/>
      <c r="G3" s="413"/>
      <c r="H3" s="414"/>
      <c r="I3" s="412" t="s">
        <v>37</v>
      </c>
      <c r="J3" s="413"/>
      <c r="K3" s="413"/>
      <c r="L3" s="413"/>
      <c r="M3" s="413"/>
      <c r="N3" s="413"/>
      <c r="O3" s="413"/>
      <c r="P3" s="413"/>
      <c r="Q3" s="414"/>
    </row>
    <row r="4" spans="1:17" s="27" customFormat="1" ht="16" customHeight="1" thickBot="1" x14ac:dyDescent="0.2">
      <c r="A4" s="233"/>
      <c r="B4" s="25"/>
      <c r="C4" s="26"/>
      <c r="D4" s="415"/>
      <c r="E4" s="416"/>
      <c r="F4" s="416"/>
      <c r="G4" s="416"/>
      <c r="H4" s="417"/>
      <c r="I4" s="415"/>
      <c r="J4" s="416"/>
      <c r="K4" s="416"/>
      <c r="L4" s="416"/>
      <c r="M4" s="416"/>
      <c r="N4" s="416"/>
      <c r="O4" s="416"/>
      <c r="P4" s="416"/>
      <c r="Q4" s="417"/>
    </row>
    <row r="5" spans="1:17" s="19" customFormat="1" ht="30" customHeight="1" thickBot="1" x14ac:dyDescent="0.2">
      <c r="A5" s="293" t="s">
        <v>56</v>
      </c>
      <c r="B5" s="294" t="s">
        <v>29</v>
      </c>
      <c r="C5" s="295" t="e">
        <f>"Concentration              ("&amp;#REF!&amp;")"</f>
        <v>#REF!</v>
      </c>
      <c r="D5" s="291" t="s">
        <v>26</v>
      </c>
      <c r="E5" s="240" t="s">
        <v>31</v>
      </c>
      <c r="F5" s="240" t="s">
        <v>27</v>
      </c>
      <c r="G5" s="240" t="s">
        <v>24</v>
      </c>
      <c r="H5" s="222" t="s">
        <v>61</v>
      </c>
      <c r="I5" s="241" t="s">
        <v>26</v>
      </c>
      <c r="J5" s="242" t="s">
        <v>31</v>
      </c>
      <c r="K5" s="242" t="s">
        <v>27</v>
      </c>
      <c r="L5" s="242" t="s">
        <v>24</v>
      </c>
      <c r="M5" s="296" t="s">
        <v>61</v>
      </c>
      <c r="N5" s="242" t="s">
        <v>39</v>
      </c>
      <c r="O5" s="242" t="s">
        <v>43</v>
      </c>
      <c r="P5" s="242" t="s">
        <v>44</v>
      </c>
      <c r="Q5" s="292" t="s">
        <v>38</v>
      </c>
    </row>
    <row r="6" spans="1:17" s="29" customFormat="1" ht="14" x14ac:dyDescent="0.15">
      <c r="A6" s="132" t="str">
        <f>'3 - 4 Hr Calc Data'!A12</f>
        <v/>
      </c>
      <c r="B6" s="133">
        <f>'2 - 24 Hr Raw Data'!R8</f>
        <v>0</v>
      </c>
      <c r="C6" s="280" t="str">
        <f>'4 - 24 Hr Calc Data'!B12</f>
        <v/>
      </c>
      <c r="D6" s="283" t="e">
        <f ca="1">'3 - 4 Hr Calc Data'!Q12</f>
        <v>#DIV/0!</v>
      </c>
      <c r="E6" s="121" t="e">
        <f ca="1">'3 - 4 Hr Calc Data'!L12</f>
        <v>#DIV/0!</v>
      </c>
      <c r="F6" s="121" t="e">
        <f ca="1">'3 - 4 Hr Calc Data'!R12</f>
        <v>#DIV/0!</v>
      </c>
      <c r="G6" s="121" t="e">
        <f ca="1">'3 - 4 Hr Calc Data'!N12</f>
        <v>#DIV/0!</v>
      </c>
      <c r="H6" s="297" t="e">
        <f ca="1">'3 - 4 Hr Calc Data'!P12</f>
        <v>#DIV/0!</v>
      </c>
      <c r="I6" s="288" t="e">
        <f ca="1">'4 - 24 Hr Calc Data'!Q12</f>
        <v>#REF!</v>
      </c>
      <c r="J6" s="122" t="e">
        <f ca="1">'4 - 24 Hr Calc Data'!L12</f>
        <v>#DIV/0!</v>
      </c>
      <c r="K6" s="122" t="e">
        <f ca="1">'4 - 24 Hr Calc Data'!R12</f>
        <v>#REF!</v>
      </c>
      <c r="L6" s="122" t="e">
        <f ca="1">'4 - 24 Hr Calc Data'!N12</f>
        <v>#DIV/0!</v>
      </c>
      <c r="M6" s="298" t="e">
        <f ca="1">'4 - 24 Hr Calc Data'!P12</f>
        <v>#DIV/0!</v>
      </c>
      <c r="N6" s="122" t="e">
        <f ca="1">'4 - 24 Hr Calc Data'!U12</f>
        <v>#DIV/0!</v>
      </c>
      <c r="O6" s="122" t="e">
        <f ca="1">'4 - 24 Hr Calc Data'!V12</f>
        <v>#DIV/0!</v>
      </c>
      <c r="P6" s="122" t="e">
        <f ca="1">'4 - 24 Hr Calc Data'!W12</f>
        <v>#DIV/0!</v>
      </c>
      <c r="Q6" s="123" t="e">
        <f ca="1">IF(N6="","",100-N6)</f>
        <v>#DIV/0!</v>
      </c>
    </row>
    <row r="7" spans="1:17" ht="14" x14ac:dyDescent="0.15">
      <c r="A7" s="134" t="str">
        <f>'3 - 4 Hr Calc Data'!A13</f>
        <v/>
      </c>
      <c r="B7" s="135">
        <f>'2 - 24 Hr Raw Data'!R9</f>
        <v>0</v>
      </c>
      <c r="C7" s="281" t="str">
        <f>'4 - 24 Hr Calc Data'!B13</f>
        <v/>
      </c>
      <c r="D7" s="284" t="e">
        <f ca="1">'3 - 4 Hr Calc Data'!Q13</f>
        <v>#DIV/0!</v>
      </c>
      <c r="E7" s="124" t="e">
        <f ca="1">'3 - 4 Hr Calc Data'!L13</f>
        <v>#DIV/0!</v>
      </c>
      <c r="F7" s="124" t="e">
        <f ca="1">'3 - 4 Hr Calc Data'!R13</f>
        <v>#DIV/0!</v>
      </c>
      <c r="G7" s="124" t="e">
        <f ca="1">'3 - 4 Hr Calc Data'!N13</f>
        <v>#DIV/0!</v>
      </c>
      <c r="H7" s="285" t="e">
        <f ca="1">'3 - 4 Hr Calc Data'!P13</f>
        <v>#DIV/0!</v>
      </c>
      <c r="I7" s="289" t="e">
        <f ca="1">'4 - 24 Hr Calc Data'!Q13</f>
        <v>#REF!</v>
      </c>
      <c r="J7" s="125" t="e">
        <f ca="1">'4 - 24 Hr Calc Data'!L13</f>
        <v>#DIV/0!</v>
      </c>
      <c r="K7" s="125" t="e">
        <f ca="1">'4 - 24 Hr Calc Data'!R13</f>
        <v>#REF!</v>
      </c>
      <c r="L7" s="125" t="e">
        <f ca="1">'4 - 24 Hr Calc Data'!N13</f>
        <v>#DIV/0!</v>
      </c>
      <c r="M7" s="126" t="e">
        <f ca="1">'4 - 24 Hr Calc Data'!P13</f>
        <v>#DIV/0!</v>
      </c>
      <c r="N7" s="125" t="e">
        <f ca="1">'4 - 24 Hr Calc Data'!U13</f>
        <v>#DIV/0!</v>
      </c>
      <c r="O7" s="125" t="e">
        <f ca="1">'4 - 24 Hr Calc Data'!V13</f>
        <v>#DIV/0!</v>
      </c>
      <c r="P7" s="125" t="e">
        <f ca="1">'4 - 24 Hr Calc Data'!W13</f>
        <v>#DIV/0!</v>
      </c>
      <c r="Q7" s="127" t="e">
        <f t="shared" ref="Q7:Q70" ca="1" si="0">IF(N7="","",100-N7)</f>
        <v>#DIV/0!</v>
      </c>
    </row>
    <row r="8" spans="1:17" ht="14" x14ac:dyDescent="0.15">
      <c r="A8" s="134" t="str">
        <f>'3 - 4 Hr Calc Data'!A14</f>
        <v/>
      </c>
      <c r="B8" s="135">
        <f>'2 - 24 Hr Raw Data'!R10</f>
        <v>0</v>
      </c>
      <c r="C8" s="281" t="str">
        <f>'4 - 24 Hr Calc Data'!B14</f>
        <v/>
      </c>
      <c r="D8" s="284" t="e">
        <f ca="1">'3 - 4 Hr Calc Data'!Q14</f>
        <v>#DIV/0!</v>
      </c>
      <c r="E8" s="124" t="e">
        <f ca="1">'3 - 4 Hr Calc Data'!L14</f>
        <v>#DIV/0!</v>
      </c>
      <c r="F8" s="124" t="e">
        <f ca="1">'3 - 4 Hr Calc Data'!R14</f>
        <v>#DIV/0!</v>
      </c>
      <c r="G8" s="124" t="e">
        <f ca="1">'3 - 4 Hr Calc Data'!N14</f>
        <v>#DIV/0!</v>
      </c>
      <c r="H8" s="285" t="e">
        <f ca="1">'3 - 4 Hr Calc Data'!P14</f>
        <v>#DIV/0!</v>
      </c>
      <c r="I8" s="289" t="e">
        <f ca="1">'4 - 24 Hr Calc Data'!Q14</f>
        <v>#REF!</v>
      </c>
      <c r="J8" s="125" t="e">
        <f ca="1">'4 - 24 Hr Calc Data'!L14</f>
        <v>#DIV/0!</v>
      </c>
      <c r="K8" s="125" t="e">
        <f ca="1">'4 - 24 Hr Calc Data'!R14</f>
        <v>#REF!</v>
      </c>
      <c r="L8" s="125" t="e">
        <f ca="1">'4 - 24 Hr Calc Data'!N14</f>
        <v>#DIV/0!</v>
      </c>
      <c r="M8" s="126" t="e">
        <f ca="1">'4 - 24 Hr Calc Data'!P14</f>
        <v>#DIV/0!</v>
      </c>
      <c r="N8" s="125" t="e">
        <f ca="1">'4 - 24 Hr Calc Data'!U14</f>
        <v>#DIV/0!</v>
      </c>
      <c r="O8" s="125" t="e">
        <f ca="1">'4 - 24 Hr Calc Data'!V14</f>
        <v>#DIV/0!</v>
      </c>
      <c r="P8" s="125" t="e">
        <f ca="1">'4 - 24 Hr Calc Data'!W14</f>
        <v>#DIV/0!</v>
      </c>
      <c r="Q8" s="127" t="e">
        <f t="shared" ca="1" si="0"/>
        <v>#DIV/0!</v>
      </c>
    </row>
    <row r="9" spans="1:17" ht="14" x14ac:dyDescent="0.15">
      <c r="A9" s="134" t="str">
        <f>'3 - 4 Hr Calc Data'!A15</f>
        <v/>
      </c>
      <c r="B9" s="135">
        <f>'2 - 24 Hr Raw Data'!R11</f>
        <v>0</v>
      </c>
      <c r="C9" s="281" t="str">
        <f>'4 - 24 Hr Calc Data'!B15</f>
        <v/>
      </c>
      <c r="D9" s="284" t="e">
        <f ca="1">'3 - 4 Hr Calc Data'!Q15</f>
        <v>#DIV/0!</v>
      </c>
      <c r="E9" s="124" t="e">
        <f ca="1">'3 - 4 Hr Calc Data'!L15</f>
        <v>#DIV/0!</v>
      </c>
      <c r="F9" s="124" t="e">
        <f ca="1">'3 - 4 Hr Calc Data'!R15</f>
        <v>#DIV/0!</v>
      </c>
      <c r="G9" s="124" t="e">
        <f ca="1">'3 - 4 Hr Calc Data'!N15</f>
        <v>#DIV/0!</v>
      </c>
      <c r="H9" s="285" t="e">
        <f ca="1">'3 - 4 Hr Calc Data'!P15</f>
        <v>#DIV/0!</v>
      </c>
      <c r="I9" s="289" t="e">
        <f ca="1">'4 - 24 Hr Calc Data'!Q15</f>
        <v>#REF!</v>
      </c>
      <c r="J9" s="125" t="e">
        <f ca="1">'4 - 24 Hr Calc Data'!L15</f>
        <v>#DIV/0!</v>
      </c>
      <c r="K9" s="125" t="e">
        <f ca="1">'4 - 24 Hr Calc Data'!R15</f>
        <v>#REF!</v>
      </c>
      <c r="L9" s="125" t="e">
        <f ca="1">'4 - 24 Hr Calc Data'!N15</f>
        <v>#DIV/0!</v>
      </c>
      <c r="M9" s="126" t="e">
        <f ca="1">'4 - 24 Hr Calc Data'!P15</f>
        <v>#DIV/0!</v>
      </c>
      <c r="N9" s="125" t="e">
        <f ca="1">'4 - 24 Hr Calc Data'!U15</f>
        <v>#DIV/0!</v>
      </c>
      <c r="O9" s="125" t="e">
        <f ca="1">'4 - 24 Hr Calc Data'!V15</f>
        <v>#DIV/0!</v>
      </c>
      <c r="P9" s="125" t="e">
        <f ca="1">'4 - 24 Hr Calc Data'!W15</f>
        <v>#DIV/0!</v>
      </c>
      <c r="Q9" s="127" t="e">
        <f t="shared" ca="1" si="0"/>
        <v>#DIV/0!</v>
      </c>
    </row>
    <row r="10" spans="1:17" ht="14" x14ac:dyDescent="0.15">
      <c r="A10" s="134" t="str">
        <f>'3 - 4 Hr Calc Data'!A16</f>
        <v/>
      </c>
      <c r="B10" s="135">
        <f>'2 - 24 Hr Raw Data'!R12</f>
        <v>0</v>
      </c>
      <c r="C10" s="281" t="str">
        <f>'4 - 24 Hr Calc Data'!B16</f>
        <v/>
      </c>
      <c r="D10" s="284" t="e">
        <f ca="1">'3 - 4 Hr Calc Data'!Q16</f>
        <v>#DIV/0!</v>
      </c>
      <c r="E10" s="124" t="e">
        <f ca="1">'3 - 4 Hr Calc Data'!L16</f>
        <v>#DIV/0!</v>
      </c>
      <c r="F10" s="124" t="e">
        <f ca="1">'3 - 4 Hr Calc Data'!R16</f>
        <v>#DIV/0!</v>
      </c>
      <c r="G10" s="124" t="e">
        <f ca="1">'3 - 4 Hr Calc Data'!N16</f>
        <v>#DIV/0!</v>
      </c>
      <c r="H10" s="285" t="e">
        <f ca="1">'3 - 4 Hr Calc Data'!P16</f>
        <v>#DIV/0!</v>
      </c>
      <c r="I10" s="289" t="e">
        <f ca="1">'4 - 24 Hr Calc Data'!Q16</f>
        <v>#REF!</v>
      </c>
      <c r="J10" s="125" t="e">
        <f ca="1">'4 - 24 Hr Calc Data'!L16</f>
        <v>#DIV/0!</v>
      </c>
      <c r="K10" s="125" t="e">
        <f ca="1">'4 - 24 Hr Calc Data'!R16</f>
        <v>#REF!</v>
      </c>
      <c r="L10" s="125" t="e">
        <f ca="1">'4 - 24 Hr Calc Data'!N16</f>
        <v>#DIV/0!</v>
      </c>
      <c r="M10" s="126" t="e">
        <f ca="1">'4 - 24 Hr Calc Data'!P16</f>
        <v>#DIV/0!</v>
      </c>
      <c r="N10" s="125" t="e">
        <f ca="1">'4 - 24 Hr Calc Data'!U16</f>
        <v>#DIV/0!</v>
      </c>
      <c r="O10" s="125" t="e">
        <f ca="1">'4 - 24 Hr Calc Data'!V16</f>
        <v>#DIV/0!</v>
      </c>
      <c r="P10" s="125" t="e">
        <f ca="1">'4 - 24 Hr Calc Data'!W16</f>
        <v>#DIV/0!</v>
      </c>
      <c r="Q10" s="127" t="e">
        <f t="shared" ca="1" si="0"/>
        <v>#DIV/0!</v>
      </c>
    </row>
    <row r="11" spans="1:17" ht="14" x14ac:dyDescent="0.15">
      <c r="A11" s="134" t="str">
        <f>'3 - 4 Hr Calc Data'!A17</f>
        <v/>
      </c>
      <c r="B11" s="135">
        <f>'2 - 24 Hr Raw Data'!R13</f>
        <v>0</v>
      </c>
      <c r="C11" s="281" t="str">
        <f>'4 - 24 Hr Calc Data'!B17</f>
        <v/>
      </c>
      <c r="D11" s="284" t="e">
        <f ca="1">'3 - 4 Hr Calc Data'!Q17</f>
        <v>#DIV/0!</v>
      </c>
      <c r="E11" s="124" t="e">
        <f ca="1">'3 - 4 Hr Calc Data'!L17</f>
        <v>#DIV/0!</v>
      </c>
      <c r="F11" s="124" t="e">
        <f ca="1">'3 - 4 Hr Calc Data'!R17</f>
        <v>#DIV/0!</v>
      </c>
      <c r="G11" s="124" t="e">
        <f ca="1">'3 - 4 Hr Calc Data'!N17</f>
        <v>#DIV/0!</v>
      </c>
      <c r="H11" s="285" t="e">
        <f ca="1">'3 - 4 Hr Calc Data'!P17</f>
        <v>#DIV/0!</v>
      </c>
      <c r="I11" s="289" t="e">
        <f ca="1">'4 - 24 Hr Calc Data'!Q17</f>
        <v>#REF!</v>
      </c>
      <c r="J11" s="125" t="e">
        <f ca="1">'4 - 24 Hr Calc Data'!L17</f>
        <v>#DIV/0!</v>
      </c>
      <c r="K11" s="125" t="e">
        <f ca="1">'4 - 24 Hr Calc Data'!R17</f>
        <v>#REF!</v>
      </c>
      <c r="L11" s="125" t="e">
        <f ca="1">'4 - 24 Hr Calc Data'!N17</f>
        <v>#DIV/0!</v>
      </c>
      <c r="M11" s="126" t="e">
        <f ca="1">'4 - 24 Hr Calc Data'!P17</f>
        <v>#DIV/0!</v>
      </c>
      <c r="N11" s="125" t="e">
        <f ca="1">'4 - 24 Hr Calc Data'!U17</f>
        <v>#DIV/0!</v>
      </c>
      <c r="O11" s="125" t="e">
        <f ca="1">'4 - 24 Hr Calc Data'!V17</f>
        <v>#DIV/0!</v>
      </c>
      <c r="P11" s="125" t="e">
        <f ca="1">'4 - 24 Hr Calc Data'!W17</f>
        <v>#DIV/0!</v>
      </c>
      <c r="Q11" s="127" t="e">
        <f t="shared" ca="1" si="0"/>
        <v>#DIV/0!</v>
      </c>
    </row>
    <row r="12" spans="1:17" ht="14" x14ac:dyDescent="0.15">
      <c r="A12" s="134" t="str">
        <f>'3 - 4 Hr Calc Data'!A18</f>
        <v/>
      </c>
      <c r="B12" s="135">
        <f>'2 - 24 Hr Raw Data'!R14</f>
        <v>0</v>
      </c>
      <c r="C12" s="281" t="str">
        <f>'4 - 24 Hr Calc Data'!B18</f>
        <v/>
      </c>
      <c r="D12" s="284" t="e">
        <f ca="1">'3 - 4 Hr Calc Data'!Q18</f>
        <v>#DIV/0!</v>
      </c>
      <c r="E12" s="124" t="e">
        <f ca="1">'3 - 4 Hr Calc Data'!L18</f>
        <v>#DIV/0!</v>
      </c>
      <c r="F12" s="124" t="e">
        <f ca="1">'3 - 4 Hr Calc Data'!R18</f>
        <v>#DIV/0!</v>
      </c>
      <c r="G12" s="124" t="e">
        <f ca="1">'3 - 4 Hr Calc Data'!N18</f>
        <v>#DIV/0!</v>
      </c>
      <c r="H12" s="285" t="e">
        <f ca="1">'3 - 4 Hr Calc Data'!P18</f>
        <v>#DIV/0!</v>
      </c>
      <c r="I12" s="289" t="e">
        <f ca="1">'4 - 24 Hr Calc Data'!Q18</f>
        <v>#REF!</v>
      </c>
      <c r="J12" s="125" t="e">
        <f ca="1">'4 - 24 Hr Calc Data'!L18</f>
        <v>#DIV/0!</v>
      </c>
      <c r="K12" s="125" t="e">
        <f ca="1">'4 - 24 Hr Calc Data'!R18</f>
        <v>#REF!</v>
      </c>
      <c r="L12" s="125" t="e">
        <f ca="1">'4 - 24 Hr Calc Data'!N18</f>
        <v>#DIV/0!</v>
      </c>
      <c r="M12" s="126" t="e">
        <f ca="1">'4 - 24 Hr Calc Data'!P18</f>
        <v>#DIV/0!</v>
      </c>
      <c r="N12" s="125" t="e">
        <f ca="1">'4 - 24 Hr Calc Data'!U18</f>
        <v>#DIV/0!</v>
      </c>
      <c r="O12" s="125" t="e">
        <f ca="1">'4 - 24 Hr Calc Data'!V18</f>
        <v>#DIV/0!</v>
      </c>
      <c r="P12" s="125" t="e">
        <f ca="1">'4 - 24 Hr Calc Data'!W18</f>
        <v>#DIV/0!</v>
      </c>
      <c r="Q12" s="127" t="e">
        <f t="shared" ca="1" si="0"/>
        <v>#DIV/0!</v>
      </c>
    </row>
    <row r="13" spans="1:17" ht="14" x14ac:dyDescent="0.15">
      <c r="A13" s="134" t="str">
        <f>'3 - 4 Hr Calc Data'!A19</f>
        <v/>
      </c>
      <c r="B13" s="135">
        <f>'2 - 24 Hr Raw Data'!R15</f>
        <v>0</v>
      </c>
      <c r="C13" s="281" t="str">
        <f>'4 - 24 Hr Calc Data'!B19</f>
        <v/>
      </c>
      <c r="D13" s="284" t="e">
        <f ca="1">'3 - 4 Hr Calc Data'!Q19</f>
        <v>#DIV/0!</v>
      </c>
      <c r="E13" s="124" t="e">
        <f ca="1">'3 - 4 Hr Calc Data'!L19</f>
        <v>#DIV/0!</v>
      </c>
      <c r="F13" s="124" t="e">
        <f ca="1">'3 - 4 Hr Calc Data'!R19</f>
        <v>#DIV/0!</v>
      </c>
      <c r="G13" s="124" t="e">
        <f ca="1">'3 - 4 Hr Calc Data'!N19</f>
        <v>#DIV/0!</v>
      </c>
      <c r="H13" s="285" t="e">
        <f ca="1">'3 - 4 Hr Calc Data'!P19</f>
        <v>#DIV/0!</v>
      </c>
      <c r="I13" s="289" t="e">
        <f ca="1">'4 - 24 Hr Calc Data'!Q19</f>
        <v>#REF!</v>
      </c>
      <c r="J13" s="125" t="e">
        <f ca="1">'4 - 24 Hr Calc Data'!L19</f>
        <v>#DIV/0!</v>
      </c>
      <c r="K13" s="125" t="e">
        <f ca="1">'4 - 24 Hr Calc Data'!R19</f>
        <v>#REF!</v>
      </c>
      <c r="L13" s="125" t="e">
        <f ca="1">'4 - 24 Hr Calc Data'!N19</f>
        <v>#DIV/0!</v>
      </c>
      <c r="M13" s="126" t="e">
        <f ca="1">'4 - 24 Hr Calc Data'!P19</f>
        <v>#DIV/0!</v>
      </c>
      <c r="N13" s="125" t="e">
        <f ca="1">'4 - 24 Hr Calc Data'!U19</f>
        <v>#DIV/0!</v>
      </c>
      <c r="O13" s="125" t="e">
        <f ca="1">'4 - 24 Hr Calc Data'!V19</f>
        <v>#DIV/0!</v>
      </c>
      <c r="P13" s="125" t="e">
        <f ca="1">'4 - 24 Hr Calc Data'!W19</f>
        <v>#DIV/0!</v>
      </c>
      <c r="Q13" s="127" t="e">
        <f t="shared" ca="1" si="0"/>
        <v>#DIV/0!</v>
      </c>
    </row>
    <row r="14" spans="1:17" ht="14" x14ac:dyDescent="0.15">
      <c r="A14" s="134" t="str">
        <f>'3 - 4 Hr Calc Data'!A20</f>
        <v/>
      </c>
      <c r="B14" s="135">
        <f>'2 - 24 Hr Raw Data'!R16</f>
        <v>0</v>
      </c>
      <c r="C14" s="281" t="str">
        <f>'4 - 24 Hr Calc Data'!B20</f>
        <v/>
      </c>
      <c r="D14" s="284" t="e">
        <f ca="1">'3 - 4 Hr Calc Data'!Q20</f>
        <v>#DIV/0!</v>
      </c>
      <c r="E14" s="124" t="e">
        <f ca="1">'3 - 4 Hr Calc Data'!L20</f>
        <v>#DIV/0!</v>
      </c>
      <c r="F14" s="124" t="e">
        <f ca="1">'3 - 4 Hr Calc Data'!R20</f>
        <v>#DIV/0!</v>
      </c>
      <c r="G14" s="124" t="e">
        <f ca="1">'3 - 4 Hr Calc Data'!N20</f>
        <v>#DIV/0!</v>
      </c>
      <c r="H14" s="285" t="e">
        <f ca="1">'3 - 4 Hr Calc Data'!P20</f>
        <v>#DIV/0!</v>
      </c>
      <c r="I14" s="289" t="e">
        <f ca="1">'4 - 24 Hr Calc Data'!Q20</f>
        <v>#REF!</v>
      </c>
      <c r="J14" s="125" t="e">
        <f ca="1">'4 - 24 Hr Calc Data'!L20</f>
        <v>#DIV/0!</v>
      </c>
      <c r="K14" s="125" t="e">
        <f ca="1">'4 - 24 Hr Calc Data'!R20</f>
        <v>#REF!</v>
      </c>
      <c r="L14" s="125" t="e">
        <f ca="1">'4 - 24 Hr Calc Data'!N20</f>
        <v>#DIV/0!</v>
      </c>
      <c r="M14" s="126" t="e">
        <f ca="1">'4 - 24 Hr Calc Data'!P20</f>
        <v>#DIV/0!</v>
      </c>
      <c r="N14" s="125" t="e">
        <f ca="1">'4 - 24 Hr Calc Data'!U20</f>
        <v>#DIV/0!</v>
      </c>
      <c r="O14" s="125" t="e">
        <f ca="1">'4 - 24 Hr Calc Data'!V20</f>
        <v>#DIV/0!</v>
      </c>
      <c r="P14" s="125" t="e">
        <f ca="1">'4 - 24 Hr Calc Data'!W20</f>
        <v>#DIV/0!</v>
      </c>
      <c r="Q14" s="127" t="e">
        <f t="shared" ca="1" si="0"/>
        <v>#DIV/0!</v>
      </c>
    </row>
    <row r="15" spans="1:17" ht="14" x14ac:dyDescent="0.15">
      <c r="A15" s="134" t="str">
        <f>'3 - 4 Hr Calc Data'!A21</f>
        <v/>
      </c>
      <c r="B15" s="135">
        <f>'2 - 24 Hr Raw Data'!R17</f>
        <v>0</v>
      </c>
      <c r="C15" s="281" t="str">
        <f>'4 - 24 Hr Calc Data'!B21</f>
        <v/>
      </c>
      <c r="D15" s="284" t="e">
        <f ca="1">'3 - 4 Hr Calc Data'!Q21</f>
        <v>#DIV/0!</v>
      </c>
      <c r="E15" s="124" t="e">
        <f ca="1">'3 - 4 Hr Calc Data'!L21</f>
        <v>#DIV/0!</v>
      </c>
      <c r="F15" s="124" t="e">
        <f ca="1">'3 - 4 Hr Calc Data'!R21</f>
        <v>#DIV/0!</v>
      </c>
      <c r="G15" s="124" t="e">
        <f ca="1">'3 - 4 Hr Calc Data'!N21</f>
        <v>#DIV/0!</v>
      </c>
      <c r="H15" s="285" t="e">
        <f ca="1">'3 - 4 Hr Calc Data'!P21</f>
        <v>#DIV/0!</v>
      </c>
      <c r="I15" s="289" t="e">
        <f ca="1">'4 - 24 Hr Calc Data'!Q21</f>
        <v>#REF!</v>
      </c>
      <c r="J15" s="125" t="e">
        <f ca="1">'4 - 24 Hr Calc Data'!L21</f>
        <v>#DIV/0!</v>
      </c>
      <c r="K15" s="125" t="e">
        <f ca="1">'4 - 24 Hr Calc Data'!R21</f>
        <v>#REF!</v>
      </c>
      <c r="L15" s="125" t="e">
        <f ca="1">'4 - 24 Hr Calc Data'!N21</f>
        <v>#DIV/0!</v>
      </c>
      <c r="M15" s="126" t="e">
        <f ca="1">'4 - 24 Hr Calc Data'!P21</f>
        <v>#DIV/0!</v>
      </c>
      <c r="N15" s="125" t="e">
        <f ca="1">'4 - 24 Hr Calc Data'!U21</f>
        <v>#DIV/0!</v>
      </c>
      <c r="O15" s="125" t="e">
        <f ca="1">'4 - 24 Hr Calc Data'!V21</f>
        <v>#DIV/0!</v>
      </c>
      <c r="P15" s="125" t="e">
        <f ca="1">'4 - 24 Hr Calc Data'!W21</f>
        <v>#DIV/0!</v>
      </c>
      <c r="Q15" s="127" t="e">
        <f t="shared" ca="1" si="0"/>
        <v>#DIV/0!</v>
      </c>
    </row>
    <row r="16" spans="1:17" ht="14" x14ac:dyDescent="0.15">
      <c r="A16" s="134" t="str">
        <f>'3 - 4 Hr Calc Data'!A22</f>
        <v/>
      </c>
      <c r="B16" s="135">
        <f>'2 - 24 Hr Raw Data'!R18</f>
        <v>0</v>
      </c>
      <c r="C16" s="281" t="str">
        <f>'4 - 24 Hr Calc Data'!B22</f>
        <v/>
      </c>
      <c r="D16" s="284" t="e">
        <f ca="1">'3 - 4 Hr Calc Data'!Q22</f>
        <v>#DIV/0!</v>
      </c>
      <c r="E16" s="124" t="e">
        <f ca="1">'3 - 4 Hr Calc Data'!L22</f>
        <v>#DIV/0!</v>
      </c>
      <c r="F16" s="124" t="e">
        <f ca="1">'3 - 4 Hr Calc Data'!R22</f>
        <v>#DIV/0!</v>
      </c>
      <c r="G16" s="124" t="e">
        <f ca="1">'3 - 4 Hr Calc Data'!N22</f>
        <v>#DIV/0!</v>
      </c>
      <c r="H16" s="285" t="e">
        <f ca="1">'3 - 4 Hr Calc Data'!P22</f>
        <v>#DIV/0!</v>
      </c>
      <c r="I16" s="289" t="e">
        <f ca="1">'4 - 24 Hr Calc Data'!Q22</f>
        <v>#REF!</v>
      </c>
      <c r="J16" s="125" t="e">
        <f ca="1">'4 - 24 Hr Calc Data'!L22</f>
        <v>#DIV/0!</v>
      </c>
      <c r="K16" s="125" t="e">
        <f ca="1">'4 - 24 Hr Calc Data'!R22</f>
        <v>#REF!</v>
      </c>
      <c r="L16" s="125" t="e">
        <f ca="1">'4 - 24 Hr Calc Data'!N22</f>
        <v>#DIV/0!</v>
      </c>
      <c r="M16" s="126" t="e">
        <f ca="1">'4 - 24 Hr Calc Data'!P22</f>
        <v>#DIV/0!</v>
      </c>
      <c r="N16" s="125" t="e">
        <f ca="1">'4 - 24 Hr Calc Data'!U22</f>
        <v>#DIV/0!</v>
      </c>
      <c r="O16" s="125" t="e">
        <f ca="1">'4 - 24 Hr Calc Data'!V22</f>
        <v>#DIV/0!</v>
      </c>
      <c r="P16" s="125" t="e">
        <f ca="1">'4 - 24 Hr Calc Data'!W22</f>
        <v>#DIV/0!</v>
      </c>
      <c r="Q16" s="127" t="e">
        <f t="shared" ca="1" si="0"/>
        <v>#DIV/0!</v>
      </c>
    </row>
    <row r="17" spans="1:17" ht="14" x14ac:dyDescent="0.15">
      <c r="A17" s="134" t="str">
        <f>'3 - 4 Hr Calc Data'!A23</f>
        <v/>
      </c>
      <c r="B17" s="135">
        <f>'2 - 24 Hr Raw Data'!R19</f>
        <v>0</v>
      </c>
      <c r="C17" s="281" t="str">
        <f>'4 - 24 Hr Calc Data'!B23</f>
        <v/>
      </c>
      <c r="D17" s="284" t="e">
        <f ca="1">'3 - 4 Hr Calc Data'!Q23</f>
        <v>#DIV/0!</v>
      </c>
      <c r="E17" s="124" t="e">
        <f ca="1">'3 - 4 Hr Calc Data'!L23</f>
        <v>#DIV/0!</v>
      </c>
      <c r="F17" s="124" t="e">
        <f ca="1">'3 - 4 Hr Calc Data'!R23</f>
        <v>#DIV/0!</v>
      </c>
      <c r="G17" s="124" t="e">
        <f ca="1">'3 - 4 Hr Calc Data'!N23</f>
        <v>#DIV/0!</v>
      </c>
      <c r="H17" s="285" t="e">
        <f ca="1">'3 - 4 Hr Calc Data'!P23</f>
        <v>#DIV/0!</v>
      </c>
      <c r="I17" s="289" t="e">
        <f ca="1">'4 - 24 Hr Calc Data'!Q23</f>
        <v>#REF!</v>
      </c>
      <c r="J17" s="125" t="e">
        <f ca="1">'4 - 24 Hr Calc Data'!L23</f>
        <v>#DIV/0!</v>
      </c>
      <c r="K17" s="125" t="e">
        <f ca="1">'4 - 24 Hr Calc Data'!R23</f>
        <v>#REF!</v>
      </c>
      <c r="L17" s="125" t="e">
        <f ca="1">'4 - 24 Hr Calc Data'!N23</f>
        <v>#DIV/0!</v>
      </c>
      <c r="M17" s="126" t="e">
        <f ca="1">'4 - 24 Hr Calc Data'!P23</f>
        <v>#DIV/0!</v>
      </c>
      <c r="N17" s="125" t="e">
        <f ca="1">'4 - 24 Hr Calc Data'!U23</f>
        <v>#DIV/0!</v>
      </c>
      <c r="O17" s="125" t="e">
        <f ca="1">'4 - 24 Hr Calc Data'!V23</f>
        <v>#DIV/0!</v>
      </c>
      <c r="P17" s="125" t="e">
        <f ca="1">'4 - 24 Hr Calc Data'!W23</f>
        <v>#DIV/0!</v>
      </c>
      <c r="Q17" s="127" t="e">
        <f t="shared" ca="1" si="0"/>
        <v>#DIV/0!</v>
      </c>
    </row>
    <row r="18" spans="1:17" ht="14" x14ac:dyDescent="0.15">
      <c r="A18" s="134" t="str">
        <f>'3 - 4 Hr Calc Data'!A24</f>
        <v/>
      </c>
      <c r="B18" s="135">
        <f>'2 - 24 Hr Raw Data'!R20</f>
        <v>0</v>
      </c>
      <c r="C18" s="281" t="str">
        <f>'4 - 24 Hr Calc Data'!B24</f>
        <v/>
      </c>
      <c r="D18" s="284" t="e">
        <f ca="1">'3 - 4 Hr Calc Data'!Q24</f>
        <v>#DIV/0!</v>
      </c>
      <c r="E18" s="124" t="e">
        <f ca="1">'3 - 4 Hr Calc Data'!L24</f>
        <v>#DIV/0!</v>
      </c>
      <c r="F18" s="124" t="e">
        <f ca="1">'3 - 4 Hr Calc Data'!R24</f>
        <v>#DIV/0!</v>
      </c>
      <c r="G18" s="124" t="e">
        <f ca="1">'3 - 4 Hr Calc Data'!N24</f>
        <v>#DIV/0!</v>
      </c>
      <c r="H18" s="285" t="e">
        <f ca="1">'3 - 4 Hr Calc Data'!P24</f>
        <v>#DIV/0!</v>
      </c>
      <c r="I18" s="289" t="e">
        <f ca="1">'4 - 24 Hr Calc Data'!Q24</f>
        <v>#REF!</v>
      </c>
      <c r="J18" s="125" t="e">
        <f ca="1">'4 - 24 Hr Calc Data'!L24</f>
        <v>#DIV/0!</v>
      </c>
      <c r="K18" s="125" t="e">
        <f ca="1">'4 - 24 Hr Calc Data'!R24</f>
        <v>#REF!</v>
      </c>
      <c r="L18" s="125" t="e">
        <f ca="1">'4 - 24 Hr Calc Data'!N24</f>
        <v>#DIV/0!</v>
      </c>
      <c r="M18" s="126" t="e">
        <f ca="1">'4 - 24 Hr Calc Data'!P24</f>
        <v>#DIV/0!</v>
      </c>
      <c r="N18" s="125" t="e">
        <f ca="1">'4 - 24 Hr Calc Data'!U24</f>
        <v>#DIV/0!</v>
      </c>
      <c r="O18" s="125" t="e">
        <f ca="1">'4 - 24 Hr Calc Data'!V24</f>
        <v>#DIV/0!</v>
      </c>
      <c r="P18" s="125" t="e">
        <f ca="1">'4 - 24 Hr Calc Data'!W24</f>
        <v>#DIV/0!</v>
      </c>
      <c r="Q18" s="127" t="e">
        <f t="shared" ca="1" si="0"/>
        <v>#DIV/0!</v>
      </c>
    </row>
    <row r="19" spans="1:17" ht="14" x14ac:dyDescent="0.15">
      <c r="A19" s="134" t="str">
        <f>'3 - 4 Hr Calc Data'!A25</f>
        <v/>
      </c>
      <c r="B19" s="135">
        <f>'2 - 24 Hr Raw Data'!R21</f>
        <v>0</v>
      </c>
      <c r="C19" s="281" t="str">
        <f>'4 - 24 Hr Calc Data'!B25</f>
        <v/>
      </c>
      <c r="D19" s="284" t="e">
        <f ca="1">'3 - 4 Hr Calc Data'!Q25</f>
        <v>#DIV/0!</v>
      </c>
      <c r="E19" s="124" t="e">
        <f ca="1">'3 - 4 Hr Calc Data'!L25</f>
        <v>#DIV/0!</v>
      </c>
      <c r="F19" s="124" t="e">
        <f ca="1">'3 - 4 Hr Calc Data'!R25</f>
        <v>#DIV/0!</v>
      </c>
      <c r="G19" s="124" t="e">
        <f ca="1">'3 - 4 Hr Calc Data'!N25</f>
        <v>#DIV/0!</v>
      </c>
      <c r="H19" s="285" t="e">
        <f ca="1">'3 - 4 Hr Calc Data'!P25</f>
        <v>#DIV/0!</v>
      </c>
      <c r="I19" s="289" t="e">
        <f ca="1">'4 - 24 Hr Calc Data'!Q25</f>
        <v>#REF!</v>
      </c>
      <c r="J19" s="125" t="e">
        <f ca="1">'4 - 24 Hr Calc Data'!L25</f>
        <v>#DIV/0!</v>
      </c>
      <c r="K19" s="125" t="e">
        <f ca="1">'4 - 24 Hr Calc Data'!R25</f>
        <v>#REF!</v>
      </c>
      <c r="L19" s="125" t="e">
        <f ca="1">'4 - 24 Hr Calc Data'!N25</f>
        <v>#DIV/0!</v>
      </c>
      <c r="M19" s="126" t="e">
        <f ca="1">'4 - 24 Hr Calc Data'!P25</f>
        <v>#DIV/0!</v>
      </c>
      <c r="N19" s="125" t="e">
        <f ca="1">'4 - 24 Hr Calc Data'!U25</f>
        <v>#DIV/0!</v>
      </c>
      <c r="O19" s="125" t="e">
        <f ca="1">'4 - 24 Hr Calc Data'!V25</f>
        <v>#DIV/0!</v>
      </c>
      <c r="P19" s="125" t="e">
        <f ca="1">'4 - 24 Hr Calc Data'!W25</f>
        <v>#DIV/0!</v>
      </c>
      <c r="Q19" s="127" t="e">
        <f t="shared" ca="1" si="0"/>
        <v>#DIV/0!</v>
      </c>
    </row>
    <row r="20" spans="1:17" ht="14" x14ac:dyDescent="0.15">
      <c r="A20" s="134" t="str">
        <f>'3 - 4 Hr Calc Data'!A26</f>
        <v/>
      </c>
      <c r="B20" s="135">
        <f>'2 - 24 Hr Raw Data'!R22</f>
        <v>0</v>
      </c>
      <c r="C20" s="281" t="str">
        <f>'4 - 24 Hr Calc Data'!B26</f>
        <v/>
      </c>
      <c r="D20" s="284" t="e">
        <f ca="1">'3 - 4 Hr Calc Data'!Q26</f>
        <v>#DIV/0!</v>
      </c>
      <c r="E20" s="124" t="e">
        <f ca="1">'3 - 4 Hr Calc Data'!L26</f>
        <v>#DIV/0!</v>
      </c>
      <c r="F20" s="124" t="e">
        <f ca="1">'3 - 4 Hr Calc Data'!R26</f>
        <v>#DIV/0!</v>
      </c>
      <c r="G20" s="124" t="e">
        <f ca="1">'3 - 4 Hr Calc Data'!N26</f>
        <v>#DIV/0!</v>
      </c>
      <c r="H20" s="285" t="e">
        <f ca="1">'3 - 4 Hr Calc Data'!P26</f>
        <v>#DIV/0!</v>
      </c>
      <c r="I20" s="289" t="e">
        <f ca="1">'4 - 24 Hr Calc Data'!Q26</f>
        <v>#REF!</v>
      </c>
      <c r="J20" s="125" t="e">
        <f ca="1">'4 - 24 Hr Calc Data'!L26</f>
        <v>#DIV/0!</v>
      </c>
      <c r="K20" s="125" t="e">
        <f ca="1">'4 - 24 Hr Calc Data'!R26</f>
        <v>#REF!</v>
      </c>
      <c r="L20" s="125" t="e">
        <f ca="1">'4 - 24 Hr Calc Data'!N26</f>
        <v>#DIV/0!</v>
      </c>
      <c r="M20" s="126" t="e">
        <f ca="1">'4 - 24 Hr Calc Data'!P26</f>
        <v>#DIV/0!</v>
      </c>
      <c r="N20" s="125" t="e">
        <f ca="1">'4 - 24 Hr Calc Data'!U26</f>
        <v>#DIV/0!</v>
      </c>
      <c r="O20" s="125" t="e">
        <f ca="1">'4 - 24 Hr Calc Data'!V26</f>
        <v>#DIV/0!</v>
      </c>
      <c r="P20" s="125" t="e">
        <f ca="1">'4 - 24 Hr Calc Data'!W26</f>
        <v>#DIV/0!</v>
      </c>
      <c r="Q20" s="127" t="e">
        <f t="shared" ca="1" si="0"/>
        <v>#DIV/0!</v>
      </c>
    </row>
    <row r="21" spans="1:17" ht="14" x14ac:dyDescent="0.15">
      <c r="A21" s="134" t="str">
        <f>'3 - 4 Hr Calc Data'!A27</f>
        <v/>
      </c>
      <c r="B21" s="135">
        <f>'2 - 24 Hr Raw Data'!R23</f>
        <v>0</v>
      </c>
      <c r="C21" s="281" t="str">
        <f>'4 - 24 Hr Calc Data'!B27</f>
        <v/>
      </c>
      <c r="D21" s="284" t="e">
        <f ca="1">'3 - 4 Hr Calc Data'!Q27</f>
        <v>#DIV/0!</v>
      </c>
      <c r="E21" s="124" t="e">
        <f ca="1">'3 - 4 Hr Calc Data'!L27</f>
        <v>#DIV/0!</v>
      </c>
      <c r="F21" s="124" t="e">
        <f ca="1">'3 - 4 Hr Calc Data'!R27</f>
        <v>#DIV/0!</v>
      </c>
      <c r="G21" s="124" t="e">
        <f ca="1">'3 - 4 Hr Calc Data'!N27</f>
        <v>#DIV/0!</v>
      </c>
      <c r="H21" s="285" t="e">
        <f ca="1">'3 - 4 Hr Calc Data'!P27</f>
        <v>#DIV/0!</v>
      </c>
      <c r="I21" s="289" t="e">
        <f ca="1">'4 - 24 Hr Calc Data'!Q27</f>
        <v>#REF!</v>
      </c>
      <c r="J21" s="125" t="e">
        <f ca="1">'4 - 24 Hr Calc Data'!L27</f>
        <v>#DIV/0!</v>
      </c>
      <c r="K21" s="125" t="e">
        <f ca="1">'4 - 24 Hr Calc Data'!R27</f>
        <v>#REF!</v>
      </c>
      <c r="L21" s="125" t="e">
        <f ca="1">'4 - 24 Hr Calc Data'!N27</f>
        <v>#DIV/0!</v>
      </c>
      <c r="M21" s="126" t="e">
        <f ca="1">'4 - 24 Hr Calc Data'!P27</f>
        <v>#DIV/0!</v>
      </c>
      <c r="N21" s="125" t="e">
        <f ca="1">'4 - 24 Hr Calc Data'!U27</f>
        <v>#DIV/0!</v>
      </c>
      <c r="O21" s="125" t="e">
        <f ca="1">'4 - 24 Hr Calc Data'!V27</f>
        <v>#DIV/0!</v>
      </c>
      <c r="P21" s="125" t="e">
        <f ca="1">'4 - 24 Hr Calc Data'!W27</f>
        <v>#DIV/0!</v>
      </c>
      <c r="Q21" s="127" t="e">
        <f t="shared" ca="1" si="0"/>
        <v>#DIV/0!</v>
      </c>
    </row>
    <row r="22" spans="1:17" ht="14" x14ac:dyDescent="0.15">
      <c r="A22" s="134" t="str">
        <f>'3 - 4 Hr Calc Data'!A28</f>
        <v/>
      </c>
      <c r="B22" s="135">
        <f>'2 - 24 Hr Raw Data'!R24</f>
        <v>0</v>
      </c>
      <c r="C22" s="281" t="str">
        <f>'4 - 24 Hr Calc Data'!B28</f>
        <v/>
      </c>
      <c r="D22" s="284" t="e">
        <f ca="1">'3 - 4 Hr Calc Data'!Q28</f>
        <v>#DIV/0!</v>
      </c>
      <c r="E22" s="124" t="e">
        <f ca="1">'3 - 4 Hr Calc Data'!L28</f>
        <v>#DIV/0!</v>
      </c>
      <c r="F22" s="124" t="e">
        <f ca="1">'3 - 4 Hr Calc Data'!R28</f>
        <v>#DIV/0!</v>
      </c>
      <c r="G22" s="124" t="e">
        <f ca="1">'3 - 4 Hr Calc Data'!N28</f>
        <v>#DIV/0!</v>
      </c>
      <c r="H22" s="285" t="e">
        <f ca="1">'3 - 4 Hr Calc Data'!P28</f>
        <v>#DIV/0!</v>
      </c>
      <c r="I22" s="289" t="e">
        <f ca="1">'4 - 24 Hr Calc Data'!Q28</f>
        <v>#REF!</v>
      </c>
      <c r="J22" s="125" t="e">
        <f ca="1">'4 - 24 Hr Calc Data'!L28</f>
        <v>#DIV/0!</v>
      </c>
      <c r="K22" s="125" t="e">
        <f ca="1">'4 - 24 Hr Calc Data'!R28</f>
        <v>#REF!</v>
      </c>
      <c r="L22" s="125" t="e">
        <f ca="1">'4 - 24 Hr Calc Data'!N28</f>
        <v>#DIV/0!</v>
      </c>
      <c r="M22" s="126" t="e">
        <f ca="1">'4 - 24 Hr Calc Data'!P28</f>
        <v>#DIV/0!</v>
      </c>
      <c r="N22" s="125" t="e">
        <f ca="1">'4 - 24 Hr Calc Data'!U28</f>
        <v>#DIV/0!</v>
      </c>
      <c r="O22" s="125" t="e">
        <f ca="1">'4 - 24 Hr Calc Data'!V28</f>
        <v>#DIV/0!</v>
      </c>
      <c r="P22" s="125" t="e">
        <f ca="1">'4 - 24 Hr Calc Data'!W28</f>
        <v>#DIV/0!</v>
      </c>
      <c r="Q22" s="127" t="e">
        <f t="shared" ca="1" si="0"/>
        <v>#DIV/0!</v>
      </c>
    </row>
    <row r="23" spans="1:17" ht="14" x14ac:dyDescent="0.15">
      <c r="A23" s="134" t="str">
        <f>'3 - 4 Hr Calc Data'!A29</f>
        <v/>
      </c>
      <c r="B23" s="135">
        <f>'2 - 24 Hr Raw Data'!R25</f>
        <v>0</v>
      </c>
      <c r="C23" s="281" t="str">
        <f>'4 - 24 Hr Calc Data'!B29</f>
        <v/>
      </c>
      <c r="D23" s="284" t="e">
        <f ca="1">'3 - 4 Hr Calc Data'!Q29</f>
        <v>#DIV/0!</v>
      </c>
      <c r="E23" s="124" t="e">
        <f ca="1">'3 - 4 Hr Calc Data'!L29</f>
        <v>#DIV/0!</v>
      </c>
      <c r="F23" s="124" t="e">
        <f ca="1">'3 - 4 Hr Calc Data'!R29</f>
        <v>#DIV/0!</v>
      </c>
      <c r="G23" s="124" t="e">
        <f ca="1">'3 - 4 Hr Calc Data'!N29</f>
        <v>#DIV/0!</v>
      </c>
      <c r="H23" s="285" t="e">
        <f ca="1">'3 - 4 Hr Calc Data'!P29</f>
        <v>#DIV/0!</v>
      </c>
      <c r="I23" s="289" t="e">
        <f ca="1">'4 - 24 Hr Calc Data'!Q29</f>
        <v>#REF!</v>
      </c>
      <c r="J23" s="125" t="e">
        <f ca="1">'4 - 24 Hr Calc Data'!L29</f>
        <v>#DIV/0!</v>
      </c>
      <c r="K23" s="125" t="e">
        <f ca="1">'4 - 24 Hr Calc Data'!R29</f>
        <v>#REF!</v>
      </c>
      <c r="L23" s="125" t="e">
        <f ca="1">'4 - 24 Hr Calc Data'!N29</f>
        <v>#DIV/0!</v>
      </c>
      <c r="M23" s="126" t="e">
        <f ca="1">'4 - 24 Hr Calc Data'!P29</f>
        <v>#DIV/0!</v>
      </c>
      <c r="N23" s="125" t="e">
        <f ca="1">'4 - 24 Hr Calc Data'!U29</f>
        <v>#DIV/0!</v>
      </c>
      <c r="O23" s="125" t="e">
        <f ca="1">'4 - 24 Hr Calc Data'!V29</f>
        <v>#DIV/0!</v>
      </c>
      <c r="P23" s="125" t="e">
        <f ca="1">'4 - 24 Hr Calc Data'!W29</f>
        <v>#DIV/0!</v>
      </c>
      <c r="Q23" s="127" t="e">
        <f t="shared" ca="1" si="0"/>
        <v>#DIV/0!</v>
      </c>
    </row>
    <row r="24" spans="1:17" ht="14" x14ac:dyDescent="0.15">
      <c r="A24" s="134" t="str">
        <f>'3 - 4 Hr Calc Data'!A30</f>
        <v/>
      </c>
      <c r="B24" s="135">
        <f>'2 - 24 Hr Raw Data'!R26</f>
        <v>0</v>
      </c>
      <c r="C24" s="281" t="str">
        <f>'4 - 24 Hr Calc Data'!B30</f>
        <v/>
      </c>
      <c r="D24" s="284" t="e">
        <f ca="1">'3 - 4 Hr Calc Data'!Q30</f>
        <v>#DIV/0!</v>
      </c>
      <c r="E24" s="124" t="e">
        <f ca="1">'3 - 4 Hr Calc Data'!L30</f>
        <v>#DIV/0!</v>
      </c>
      <c r="F24" s="124" t="e">
        <f ca="1">'3 - 4 Hr Calc Data'!R30</f>
        <v>#DIV/0!</v>
      </c>
      <c r="G24" s="124" t="e">
        <f ca="1">'3 - 4 Hr Calc Data'!N30</f>
        <v>#DIV/0!</v>
      </c>
      <c r="H24" s="285" t="e">
        <f ca="1">'3 - 4 Hr Calc Data'!P30</f>
        <v>#DIV/0!</v>
      </c>
      <c r="I24" s="289" t="e">
        <f ca="1">'4 - 24 Hr Calc Data'!Q30</f>
        <v>#REF!</v>
      </c>
      <c r="J24" s="125" t="e">
        <f ca="1">'4 - 24 Hr Calc Data'!L30</f>
        <v>#DIV/0!</v>
      </c>
      <c r="K24" s="125" t="e">
        <f ca="1">'4 - 24 Hr Calc Data'!R30</f>
        <v>#REF!</v>
      </c>
      <c r="L24" s="125" t="e">
        <f ca="1">'4 - 24 Hr Calc Data'!N30</f>
        <v>#DIV/0!</v>
      </c>
      <c r="M24" s="126" t="e">
        <f ca="1">'4 - 24 Hr Calc Data'!P30</f>
        <v>#DIV/0!</v>
      </c>
      <c r="N24" s="125" t="e">
        <f ca="1">'4 - 24 Hr Calc Data'!U30</f>
        <v>#DIV/0!</v>
      </c>
      <c r="O24" s="125" t="e">
        <f ca="1">'4 - 24 Hr Calc Data'!V30</f>
        <v>#DIV/0!</v>
      </c>
      <c r="P24" s="125" t="e">
        <f ca="1">'4 - 24 Hr Calc Data'!W30</f>
        <v>#DIV/0!</v>
      </c>
      <c r="Q24" s="127" t="e">
        <f t="shared" ca="1" si="0"/>
        <v>#DIV/0!</v>
      </c>
    </row>
    <row r="25" spans="1:17" ht="14" x14ac:dyDescent="0.15">
      <c r="A25" s="134" t="str">
        <f>'3 - 4 Hr Calc Data'!A31</f>
        <v/>
      </c>
      <c r="B25" s="135">
        <f>'2 - 24 Hr Raw Data'!R27</f>
        <v>0</v>
      </c>
      <c r="C25" s="281" t="str">
        <f>'4 - 24 Hr Calc Data'!B31</f>
        <v/>
      </c>
      <c r="D25" s="284" t="e">
        <f ca="1">'3 - 4 Hr Calc Data'!Q31</f>
        <v>#DIV/0!</v>
      </c>
      <c r="E25" s="124" t="e">
        <f ca="1">'3 - 4 Hr Calc Data'!L31</f>
        <v>#DIV/0!</v>
      </c>
      <c r="F25" s="124" t="e">
        <f ca="1">'3 - 4 Hr Calc Data'!R31</f>
        <v>#DIV/0!</v>
      </c>
      <c r="G25" s="124" t="e">
        <f ca="1">'3 - 4 Hr Calc Data'!N31</f>
        <v>#DIV/0!</v>
      </c>
      <c r="H25" s="285" t="e">
        <f ca="1">'3 - 4 Hr Calc Data'!P31</f>
        <v>#DIV/0!</v>
      </c>
      <c r="I25" s="289" t="e">
        <f ca="1">'4 - 24 Hr Calc Data'!Q31</f>
        <v>#REF!</v>
      </c>
      <c r="J25" s="125" t="e">
        <f ca="1">'4 - 24 Hr Calc Data'!L31</f>
        <v>#DIV/0!</v>
      </c>
      <c r="K25" s="125" t="e">
        <f ca="1">'4 - 24 Hr Calc Data'!R31</f>
        <v>#REF!</v>
      </c>
      <c r="L25" s="125" t="e">
        <f ca="1">'4 - 24 Hr Calc Data'!N31</f>
        <v>#DIV/0!</v>
      </c>
      <c r="M25" s="126" t="e">
        <f ca="1">'4 - 24 Hr Calc Data'!P31</f>
        <v>#DIV/0!</v>
      </c>
      <c r="N25" s="125" t="e">
        <f ca="1">'4 - 24 Hr Calc Data'!U31</f>
        <v>#DIV/0!</v>
      </c>
      <c r="O25" s="125" t="e">
        <f ca="1">'4 - 24 Hr Calc Data'!V31</f>
        <v>#DIV/0!</v>
      </c>
      <c r="P25" s="125" t="e">
        <f ca="1">'4 - 24 Hr Calc Data'!W31</f>
        <v>#DIV/0!</v>
      </c>
      <c r="Q25" s="127" t="e">
        <f t="shared" ca="1" si="0"/>
        <v>#DIV/0!</v>
      </c>
    </row>
    <row r="26" spans="1:17" ht="14" x14ac:dyDescent="0.15">
      <c r="A26" s="134" t="str">
        <f>'3 - 4 Hr Calc Data'!A32</f>
        <v/>
      </c>
      <c r="B26" s="135">
        <f>'2 - 24 Hr Raw Data'!R28</f>
        <v>0</v>
      </c>
      <c r="C26" s="281" t="str">
        <f>'4 - 24 Hr Calc Data'!B32</f>
        <v/>
      </c>
      <c r="D26" s="284" t="e">
        <f ca="1">'3 - 4 Hr Calc Data'!Q32</f>
        <v>#DIV/0!</v>
      </c>
      <c r="E26" s="124" t="e">
        <f ca="1">'3 - 4 Hr Calc Data'!L32</f>
        <v>#DIV/0!</v>
      </c>
      <c r="F26" s="124" t="e">
        <f ca="1">'3 - 4 Hr Calc Data'!R32</f>
        <v>#DIV/0!</v>
      </c>
      <c r="G26" s="124" t="e">
        <f ca="1">'3 - 4 Hr Calc Data'!N32</f>
        <v>#DIV/0!</v>
      </c>
      <c r="H26" s="285" t="e">
        <f ca="1">'3 - 4 Hr Calc Data'!P32</f>
        <v>#DIV/0!</v>
      </c>
      <c r="I26" s="289" t="e">
        <f ca="1">'4 - 24 Hr Calc Data'!Q32</f>
        <v>#REF!</v>
      </c>
      <c r="J26" s="125" t="e">
        <f ca="1">'4 - 24 Hr Calc Data'!L32</f>
        <v>#DIV/0!</v>
      </c>
      <c r="K26" s="125" t="e">
        <f ca="1">'4 - 24 Hr Calc Data'!R32</f>
        <v>#REF!</v>
      </c>
      <c r="L26" s="125" t="e">
        <f ca="1">'4 - 24 Hr Calc Data'!N32</f>
        <v>#DIV/0!</v>
      </c>
      <c r="M26" s="126" t="e">
        <f ca="1">'4 - 24 Hr Calc Data'!P32</f>
        <v>#DIV/0!</v>
      </c>
      <c r="N26" s="125" t="e">
        <f ca="1">'4 - 24 Hr Calc Data'!U32</f>
        <v>#DIV/0!</v>
      </c>
      <c r="O26" s="125" t="e">
        <f ca="1">'4 - 24 Hr Calc Data'!V32</f>
        <v>#DIV/0!</v>
      </c>
      <c r="P26" s="125" t="e">
        <f ca="1">'4 - 24 Hr Calc Data'!W32</f>
        <v>#DIV/0!</v>
      </c>
      <c r="Q26" s="127" t="e">
        <f t="shared" ca="1" si="0"/>
        <v>#DIV/0!</v>
      </c>
    </row>
    <row r="27" spans="1:17" ht="14" x14ac:dyDescent="0.15">
      <c r="A27" s="134" t="str">
        <f>'3 - 4 Hr Calc Data'!A33</f>
        <v/>
      </c>
      <c r="B27" s="135">
        <f>'2 - 24 Hr Raw Data'!R29</f>
        <v>0</v>
      </c>
      <c r="C27" s="281" t="str">
        <f>'4 - 24 Hr Calc Data'!B33</f>
        <v/>
      </c>
      <c r="D27" s="284" t="e">
        <f ca="1">'3 - 4 Hr Calc Data'!Q33</f>
        <v>#DIV/0!</v>
      </c>
      <c r="E27" s="124" t="e">
        <f ca="1">'3 - 4 Hr Calc Data'!L33</f>
        <v>#DIV/0!</v>
      </c>
      <c r="F27" s="124" t="e">
        <f ca="1">'3 - 4 Hr Calc Data'!R33</f>
        <v>#DIV/0!</v>
      </c>
      <c r="G27" s="124" t="e">
        <f ca="1">'3 - 4 Hr Calc Data'!N33</f>
        <v>#DIV/0!</v>
      </c>
      <c r="H27" s="285" t="e">
        <f ca="1">'3 - 4 Hr Calc Data'!P33</f>
        <v>#DIV/0!</v>
      </c>
      <c r="I27" s="289" t="e">
        <f ca="1">'4 - 24 Hr Calc Data'!Q33</f>
        <v>#REF!</v>
      </c>
      <c r="J27" s="125" t="e">
        <f ca="1">'4 - 24 Hr Calc Data'!L33</f>
        <v>#DIV/0!</v>
      </c>
      <c r="K27" s="125" t="e">
        <f ca="1">'4 - 24 Hr Calc Data'!R33</f>
        <v>#REF!</v>
      </c>
      <c r="L27" s="125" t="e">
        <f ca="1">'4 - 24 Hr Calc Data'!N33</f>
        <v>#DIV/0!</v>
      </c>
      <c r="M27" s="126" t="e">
        <f ca="1">'4 - 24 Hr Calc Data'!P33</f>
        <v>#DIV/0!</v>
      </c>
      <c r="N27" s="125" t="e">
        <f ca="1">'4 - 24 Hr Calc Data'!U33</f>
        <v>#DIV/0!</v>
      </c>
      <c r="O27" s="125" t="e">
        <f ca="1">'4 - 24 Hr Calc Data'!V33</f>
        <v>#DIV/0!</v>
      </c>
      <c r="P27" s="125" t="e">
        <f ca="1">'4 - 24 Hr Calc Data'!W33</f>
        <v>#DIV/0!</v>
      </c>
      <c r="Q27" s="127" t="e">
        <f t="shared" ca="1" si="0"/>
        <v>#DIV/0!</v>
      </c>
    </row>
    <row r="28" spans="1:17" ht="14" x14ac:dyDescent="0.15">
      <c r="A28" s="134" t="str">
        <f>'3 - 4 Hr Calc Data'!A34</f>
        <v/>
      </c>
      <c r="B28" s="135">
        <f>'2 - 24 Hr Raw Data'!R30</f>
        <v>0</v>
      </c>
      <c r="C28" s="281" t="str">
        <f>'4 - 24 Hr Calc Data'!B34</f>
        <v/>
      </c>
      <c r="D28" s="284" t="e">
        <f ca="1">'3 - 4 Hr Calc Data'!Q34</f>
        <v>#DIV/0!</v>
      </c>
      <c r="E28" s="124" t="e">
        <f ca="1">'3 - 4 Hr Calc Data'!L34</f>
        <v>#DIV/0!</v>
      </c>
      <c r="F28" s="124" t="e">
        <f ca="1">'3 - 4 Hr Calc Data'!R34</f>
        <v>#DIV/0!</v>
      </c>
      <c r="G28" s="124" t="e">
        <f ca="1">'3 - 4 Hr Calc Data'!N34</f>
        <v>#DIV/0!</v>
      </c>
      <c r="H28" s="285" t="e">
        <f ca="1">'3 - 4 Hr Calc Data'!P34</f>
        <v>#DIV/0!</v>
      </c>
      <c r="I28" s="289" t="e">
        <f ca="1">'4 - 24 Hr Calc Data'!Q34</f>
        <v>#REF!</v>
      </c>
      <c r="J28" s="125" t="e">
        <f ca="1">'4 - 24 Hr Calc Data'!L34</f>
        <v>#DIV/0!</v>
      </c>
      <c r="K28" s="125" t="e">
        <f ca="1">'4 - 24 Hr Calc Data'!R34</f>
        <v>#REF!</v>
      </c>
      <c r="L28" s="125" t="e">
        <f ca="1">'4 - 24 Hr Calc Data'!N34</f>
        <v>#DIV/0!</v>
      </c>
      <c r="M28" s="126" t="e">
        <f ca="1">'4 - 24 Hr Calc Data'!P34</f>
        <v>#DIV/0!</v>
      </c>
      <c r="N28" s="125" t="e">
        <f ca="1">'4 - 24 Hr Calc Data'!U34</f>
        <v>#DIV/0!</v>
      </c>
      <c r="O28" s="125" t="e">
        <f ca="1">'4 - 24 Hr Calc Data'!V34</f>
        <v>#DIV/0!</v>
      </c>
      <c r="P28" s="125" t="e">
        <f ca="1">'4 - 24 Hr Calc Data'!W34</f>
        <v>#DIV/0!</v>
      </c>
      <c r="Q28" s="127" t="e">
        <f t="shared" ca="1" si="0"/>
        <v>#DIV/0!</v>
      </c>
    </row>
    <row r="29" spans="1:17" ht="14" x14ac:dyDescent="0.15">
      <c r="A29" s="134" t="str">
        <f>'3 - 4 Hr Calc Data'!A35</f>
        <v/>
      </c>
      <c r="B29" s="135">
        <f>'2 - 24 Hr Raw Data'!R31</f>
        <v>0</v>
      </c>
      <c r="C29" s="281" t="str">
        <f>'4 - 24 Hr Calc Data'!B35</f>
        <v/>
      </c>
      <c r="D29" s="284" t="e">
        <f ca="1">'3 - 4 Hr Calc Data'!Q35</f>
        <v>#DIV/0!</v>
      </c>
      <c r="E29" s="124" t="e">
        <f ca="1">'3 - 4 Hr Calc Data'!L35</f>
        <v>#DIV/0!</v>
      </c>
      <c r="F29" s="124" t="e">
        <f ca="1">'3 - 4 Hr Calc Data'!R35</f>
        <v>#DIV/0!</v>
      </c>
      <c r="G29" s="124" t="e">
        <f ca="1">'3 - 4 Hr Calc Data'!N35</f>
        <v>#DIV/0!</v>
      </c>
      <c r="H29" s="285" t="e">
        <f ca="1">'3 - 4 Hr Calc Data'!P35</f>
        <v>#DIV/0!</v>
      </c>
      <c r="I29" s="289" t="e">
        <f ca="1">'4 - 24 Hr Calc Data'!Q35</f>
        <v>#REF!</v>
      </c>
      <c r="J29" s="125" t="e">
        <f ca="1">'4 - 24 Hr Calc Data'!L35</f>
        <v>#DIV/0!</v>
      </c>
      <c r="K29" s="125" t="e">
        <f ca="1">'4 - 24 Hr Calc Data'!R35</f>
        <v>#REF!</v>
      </c>
      <c r="L29" s="125" t="e">
        <f ca="1">'4 - 24 Hr Calc Data'!N35</f>
        <v>#DIV/0!</v>
      </c>
      <c r="M29" s="126" t="e">
        <f ca="1">'4 - 24 Hr Calc Data'!P35</f>
        <v>#DIV/0!</v>
      </c>
      <c r="N29" s="125" t="e">
        <f ca="1">'4 - 24 Hr Calc Data'!U35</f>
        <v>#DIV/0!</v>
      </c>
      <c r="O29" s="125" t="e">
        <f ca="1">'4 - 24 Hr Calc Data'!V35</f>
        <v>#DIV/0!</v>
      </c>
      <c r="P29" s="125" t="e">
        <f ca="1">'4 - 24 Hr Calc Data'!W35</f>
        <v>#DIV/0!</v>
      </c>
      <c r="Q29" s="127" t="e">
        <f t="shared" ca="1" si="0"/>
        <v>#DIV/0!</v>
      </c>
    </row>
    <row r="30" spans="1:17" ht="14" x14ac:dyDescent="0.15">
      <c r="A30" s="134" t="str">
        <f>'3 - 4 Hr Calc Data'!A36</f>
        <v/>
      </c>
      <c r="B30" s="135">
        <f>'2 - 24 Hr Raw Data'!R32</f>
        <v>0</v>
      </c>
      <c r="C30" s="281" t="str">
        <f>'4 - 24 Hr Calc Data'!B36</f>
        <v/>
      </c>
      <c r="D30" s="284" t="e">
        <f ca="1">'3 - 4 Hr Calc Data'!Q36</f>
        <v>#DIV/0!</v>
      </c>
      <c r="E30" s="124" t="e">
        <f ca="1">'3 - 4 Hr Calc Data'!L36</f>
        <v>#DIV/0!</v>
      </c>
      <c r="F30" s="124" t="e">
        <f ca="1">'3 - 4 Hr Calc Data'!R36</f>
        <v>#DIV/0!</v>
      </c>
      <c r="G30" s="124" t="e">
        <f ca="1">'3 - 4 Hr Calc Data'!N36</f>
        <v>#DIV/0!</v>
      </c>
      <c r="H30" s="285" t="e">
        <f ca="1">'3 - 4 Hr Calc Data'!P36</f>
        <v>#DIV/0!</v>
      </c>
      <c r="I30" s="289" t="e">
        <f ca="1">'4 - 24 Hr Calc Data'!Q36</f>
        <v>#REF!</v>
      </c>
      <c r="J30" s="125" t="e">
        <f ca="1">'4 - 24 Hr Calc Data'!L36</f>
        <v>#DIV/0!</v>
      </c>
      <c r="K30" s="125" t="e">
        <f ca="1">'4 - 24 Hr Calc Data'!R36</f>
        <v>#REF!</v>
      </c>
      <c r="L30" s="125" t="e">
        <f ca="1">'4 - 24 Hr Calc Data'!N36</f>
        <v>#DIV/0!</v>
      </c>
      <c r="M30" s="126" t="e">
        <f ca="1">'4 - 24 Hr Calc Data'!P36</f>
        <v>#DIV/0!</v>
      </c>
      <c r="N30" s="125" t="e">
        <f ca="1">'4 - 24 Hr Calc Data'!U36</f>
        <v>#DIV/0!</v>
      </c>
      <c r="O30" s="125" t="e">
        <f ca="1">'4 - 24 Hr Calc Data'!V36</f>
        <v>#DIV/0!</v>
      </c>
      <c r="P30" s="125" t="e">
        <f ca="1">'4 - 24 Hr Calc Data'!W36</f>
        <v>#DIV/0!</v>
      </c>
      <c r="Q30" s="127" t="e">
        <f t="shared" ca="1" si="0"/>
        <v>#DIV/0!</v>
      </c>
    </row>
    <row r="31" spans="1:17" ht="14" x14ac:dyDescent="0.15">
      <c r="A31" s="134" t="str">
        <f>'3 - 4 Hr Calc Data'!A37</f>
        <v/>
      </c>
      <c r="B31" s="135">
        <f>'2 - 24 Hr Raw Data'!R33</f>
        <v>0</v>
      </c>
      <c r="C31" s="281" t="str">
        <f>'4 - 24 Hr Calc Data'!B37</f>
        <v/>
      </c>
      <c r="D31" s="284" t="e">
        <f ca="1">'3 - 4 Hr Calc Data'!Q37</f>
        <v>#DIV/0!</v>
      </c>
      <c r="E31" s="124" t="e">
        <f ca="1">'3 - 4 Hr Calc Data'!L37</f>
        <v>#DIV/0!</v>
      </c>
      <c r="F31" s="124" t="e">
        <f ca="1">'3 - 4 Hr Calc Data'!R37</f>
        <v>#DIV/0!</v>
      </c>
      <c r="G31" s="124" t="e">
        <f ca="1">'3 - 4 Hr Calc Data'!N37</f>
        <v>#DIV/0!</v>
      </c>
      <c r="H31" s="285" t="e">
        <f ca="1">'3 - 4 Hr Calc Data'!P37</f>
        <v>#DIV/0!</v>
      </c>
      <c r="I31" s="289" t="e">
        <f ca="1">'4 - 24 Hr Calc Data'!Q37</f>
        <v>#REF!</v>
      </c>
      <c r="J31" s="125" t="e">
        <f ca="1">'4 - 24 Hr Calc Data'!L37</f>
        <v>#DIV/0!</v>
      </c>
      <c r="K31" s="125" t="e">
        <f ca="1">'4 - 24 Hr Calc Data'!R37</f>
        <v>#REF!</v>
      </c>
      <c r="L31" s="125" t="e">
        <f ca="1">'4 - 24 Hr Calc Data'!N37</f>
        <v>#DIV/0!</v>
      </c>
      <c r="M31" s="126" t="e">
        <f ca="1">'4 - 24 Hr Calc Data'!P37</f>
        <v>#DIV/0!</v>
      </c>
      <c r="N31" s="125" t="e">
        <f ca="1">'4 - 24 Hr Calc Data'!U37</f>
        <v>#DIV/0!</v>
      </c>
      <c r="O31" s="125" t="e">
        <f ca="1">'4 - 24 Hr Calc Data'!V37</f>
        <v>#DIV/0!</v>
      </c>
      <c r="P31" s="125" t="e">
        <f ca="1">'4 - 24 Hr Calc Data'!W37</f>
        <v>#DIV/0!</v>
      </c>
      <c r="Q31" s="127" t="e">
        <f t="shared" ca="1" si="0"/>
        <v>#DIV/0!</v>
      </c>
    </row>
    <row r="32" spans="1:17" ht="14" x14ac:dyDescent="0.15">
      <c r="A32" s="134" t="str">
        <f>'3 - 4 Hr Calc Data'!A38</f>
        <v/>
      </c>
      <c r="B32" s="135">
        <f>'2 - 24 Hr Raw Data'!R34</f>
        <v>0</v>
      </c>
      <c r="C32" s="281" t="str">
        <f>'4 - 24 Hr Calc Data'!B38</f>
        <v/>
      </c>
      <c r="D32" s="284" t="e">
        <f ca="1">'3 - 4 Hr Calc Data'!Q38</f>
        <v>#DIV/0!</v>
      </c>
      <c r="E32" s="124" t="e">
        <f ca="1">'3 - 4 Hr Calc Data'!L38</f>
        <v>#DIV/0!</v>
      </c>
      <c r="F32" s="124" t="e">
        <f ca="1">'3 - 4 Hr Calc Data'!R38</f>
        <v>#DIV/0!</v>
      </c>
      <c r="G32" s="124" t="e">
        <f ca="1">'3 - 4 Hr Calc Data'!N38</f>
        <v>#DIV/0!</v>
      </c>
      <c r="H32" s="285" t="e">
        <f ca="1">'3 - 4 Hr Calc Data'!P38</f>
        <v>#DIV/0!</v>
      </c>
      <c r="I32" s="289" t="e">
        <f ca="1">'4 - 24 Hr Calc Data'!Q38</f>
        <v>#REF!</v>
      </c>
      <c r="J32" s="125" t="e">
        <f ca="1">'4 - 24 Hr Calc Data'!L38</f>
        <v>#DIV/0!</v>
      </c>
      <c r="K32" s="125" t="e">
        <f ca="1">'4 - 24 Hr Calc Data'!R38</f>
        <v>#REF!</v>
      </c>
      <c r="L32" s="125" t="e">
        <f ca="1">'4 - 24 Hr Calc Data'!N38</f>
        <v>#DIV/0!</v>
      </c>
      <c r="M32" s="126" t="e">
        <f ca="1">'4 - 24 Hr Calc Data'!P38</f>
        <v>#DIV/0!</v>
      </c>
      <c r="N32" s="125" t="e">
        <f ca="1">'4 - 24 Hr Calc Data'!U38</f>
        <v>#DIV/0!</v>
      </c>
      <c r="O32" s="125" t="e">
        <f ca="1">'4 - 24 Hr Calc Data'!V38</f>
        <v>#DIV/0!</v>
      </c>
      <c r="P32" s="125" t="e">
        <f ca="1">'4 - 24 Hr Calc Data'!W38</f>
        <v>#DIV/0!</v>
      </c>
      <c r="Q32" s="127" t="e">
        <f t="shared" ca="1" si="0"/>
        <v>#DIV/0!</v>
      </c>
    </row>
    <row r="33" spans="1:17" ht="14" x14ac:dyDescent="0.15">
      <c r="A33" s="134" t="str">
        <f>'3 - 4 Hr Calc Data'!A39</f>
        <v/>
      </c>
      <c r="B33" s="135">
        <f>'2 - 24 Hr Raw Data'!R35</f>
        <v>0</v>
      </c>
      <c r="C33" s="281" t="str">
        <f>'4 - 24 Hr Calc Data'!B39</f>
        <v/>
      </c>
      <c r="D33" s="284" t="e">
        <f ca="1">'3 - 4 Hr Calc Data'!Q39</f>
        <v>#DIV/0!</v>
      </c>
      <c r="E33" s="124" t="e">
        <f ca="1">'3 - 4 Hr Calc Data'!L39</f>
        <v>#DIV/0!</v>
      </c>
      <c r="F33" s="124" t="e">
        <f ca="1">'3 - 4 Hr Calc Data'!R39</f>
        <v>#DIV/0!</v>
      </c>
      <c r="G33" s="124" t="e">
        <f ca="1">'3 - 4 Hr Calc Data'!N39</f>
        <v>#DIV/0!</v>
      </c>
      <c r="H33" s="285" t="e">
        <f ca="1">'3 - 4 Hr Calc Data'!P39</f>
        <v>#DIV/0!</v>
      </c>
      <c r="I33" s="289" t="e">
        <f ca="1">'4 - 24 Hr Calc Data'!Q39</f>
        <v>#REF!</v>
      </c>
      <c r="J33" s="125" t="e">
        <f ca="1">'4 - 24 Hr Calc Data'!L39</f>
        <v>#DIV/0!</v>
      </c>
      <c r="K33" s="125" t="e">
        <f ca="1">'4 - 24 Hr Calc Data'!R39</f>
        <v>#REF!</v>
      </c>
      <c r="L33" s="125" t="e">
        <f ca="1">'4 - 24 Hr Calc Data'!N39</f>
        <v>#DIV/0!</v>
      </c>
      <c r="M33" s="126" t="e">
        <f ca="1">'4 - 24 Hr Calc Data'!P39</f>
        <v>#DIV/0!</v>
      </c>
      <c r="N33" s="125" t="e">
        <f ca="1">'4 - 24 Hr Calc Data'!U39</f>
        <v>#DIV/0!</v>
      </c>
      <c r="O33" s="125" t="e">
        <f ca="1">'4 - 24 Hr Calc Data'!V39</f>
        <v>#DIV/0!</v>
      </c>
      <c r="P33" s="125" t="e">
        <f ca="1">'4 - 24 Hr Calc Data'!W39</f>
        <v>#DIV/0!</v>
      </c>
      <c r="Q33" s="127" t="e">
        <f t="shared" ca="1" si="0"/>
        <v>#DIV/0!</v>
      </c>
    </row>
    <row r="34" spans="1:17" ht="14" x14ac:dyDescent="0.15">
      <c r="A34" s="134" t="str">
        <f>'3 - 4 Hr Calc Data'!A40</f>
        <v/>
      </c>
      <c r="B34" s="135">
        <f>'2 - 24 Hr Raw Data'!R36</f>
        <v>0</v>
      </c>
      <c r="C34" s="281" t="str">
        <f>'4 - 24 Hr Calc Data'!B40</f>
        <v/>
      </c>
      <c r="D34" s="284" t="e">
        <f ca="1">'3 - 4 Hr Calc Data'!Q40</f>
        <v>#DIV/0!</v>
      </c>
      <c r="E34" s="124" t="e">
        <f ca="1">'3 - 4 Hr Calc Data'!L40</f>
        <v>#DIV/0!</v>
      </c>
      <c r="F34" s="124" t="e">
        <f ca="1">'3 - 4 Hr Calc Data'!R40</f>
        <v>#DIV/0!</v>
      </c>
      <c r="G34" s="124" t="e">
        <f ca="1">'3 - 4 Hr Calc Data'!N40</f>
        <v>#DIV/0!</v>
      </c>
      <c r="H34" s="285" t="e">
        <f ca="1">'3 - 4 Hr Calc Data'!P40</f>
        <v>#DIV/0!</v>
      </c>
      <c r="I34" s="289" t="e">
        <f ca="1">'4 - 24 Hr Calc Data'!Q40</f>
        <v>#REF!</v>
      </c>
      <c r="J34" s="125" t="e">
        <f ca="1">'4 - 24 Hr Calc Data'!L40</f>
        <v>#DIV/0!</v>
      </c>
      <c r="K34" s="125" t="e">
        <f ca="1">'4 - 24 Hr Calc Data'!R40</f>
        <v>#REF!</v>
      </c>
      <c r="L34" s="125" t="e">
        <f ca="1">'4 - 24 Hr Calc Data'!N40</f>
        <v>#DIV/0!</v>
      </c>
      <c r="M34" s="126" t="e">
        <f ca="1">'4 - 24 Hr Calc Data'!P40</f>
        <v>#DIV/0!</v>
      </c>
      <c r="N34" s="125" t="e">
        <f ca="1">'4 - 24 Hr Calc Data'!U40</f>
        <v>#DIV/0!</v>
      </c>
      <c r="O34" s="125" t="e">
        <f ca="1">'4 - 24 Hr Calc Data'!V40</f>
        <v>#DIV/0!</v>
      </c>
      <c r="P34" s="125" t="e">
        <f ca="1">'4 - 24 Hr Calc Data'!W40</f>
        <v>#DIV/0!</v>
      </c>
      <c r="Q34" s="127" t="e">
        <f t="shared" ca="1" si="0"/>
        <v>#DIV/0!</v>
      </c>
    </row>
    <row r="35" spans="1:17" ht="14" x14ac:dyDescent="0.15">
      <c r="A35" s="134" t="str">
        <f>'3 - 4 Hr Calc Data'!A41</f>
        <v/>
      </c>
      <c r="B35" s="135">
        <f>'2 - 24 Hr Raw Data'!R37</f>
        <v>0</v>
      </c>
      <c r="C35" s="281" t="str">
        <f>'4 - 24 Hr Calc Data'!B41</f>
        <v/>
      </c>
      <c r="D35" s="284" t="e">
        <f ca="1">'3 - 4 Hr Calc Data'!Q41</f>
        <v>#DIV/0!</v>
      </c>
      <c r="E35" s="124" t="e">
        <f ca="1">'3 - 4 Hr Calc Data'!L41</f>
        <v>#DIV/0!</v>
      </c>
      <c r="F35" s="124" t="e">
        <f ca="1">'3 - 4 Hr Calc Data'!R41</f>
        <v>#DIV/0!</v>
      </c>
      <c r="G35" s="124" t="e">
        <f ca="1">'3 - 4 Hr Calc Data'!N41</f>
        <v>#DIV/0!</v>
      </c>
      <c r="H35" s="285" t="e">
        <f ca="1">'3 - 4 Hr Calc Data'!P41</f>
        <v>#DIV/0!</v>
      </c>
      <c r="I35" s="289" t="e">
        <f ca="1">'4 - 24 Hr Calc Data'!Q41</f>
        <v>#REF!</v>
      </c>
      <c r="J35" s="125" t="e">
        <f ca="1">'4 - 24 Hr Calc Data'!L41</f>
        <v>#DIV/0!</v>
      </c>
      <c r="K35" s="125" t="e">
        <f ca="1">'4 - 24 Hr Calc Data'!R41</f>
        <v>#REF!</v>
      </c>
      <c r="L35" s="125" t="e">
        <f ca="1">'4 - 24 Hr Calc Data'!N41</f>
        <v>#DIV/0!</v>
      </c>
      <c r="M35" s="126" t="e">
        <f ca="1">'4 - 24 Hr Calc Data'!P41</f>
        <v>#DIV/0!</v>
      </c>
      <c r="N35" s="125" t="e">
        <f ca="1">'4 - 24 Hr Calc Data'!U41</f>
        <v>#DIV/0!</v>
      </c>
      <c r="O35" s="125" t="e">
        <f ca="1">'4 - 24 Hr Calc Data'!V41</f>
        <v>#DIV/0!</v>
      </c>
      <c r="P35" s="125" t="e">
        <f ca="1">'4 - 24 Hr Calc Data'!W41</f>
        <v>#DIV/0!</v>
      </c>
      <c r="Q35" s="127" t="e">
        <f t="shared" ca="1" si="0"/>
        <v>#DIV/0!</v>
      </c>
    </row>
    <row r="36" spans="1:17" ht="14" x14ac:dyDescent="0.15">
      <c r="A36" s="134" t="str">
        <f>'3 - 4 Hr Calc Data'!A42</f>
        <v/>
      </c>
      <c r="B36" s="135">
        <f>'2 - 24 Hr Raw Data'!R38</f>
        <v>0</v>
      </c>
      <c r="C36" s="281" t="str">
        <f>'4 - 24 Hr Calc Data'!B42</f>
        <v/>
      </c>
      <c r="D36" s="284" t="e">
        <f ca="1">'3 - 4 Hr Calc Data'!Q42</f>
        <v>#DIV/0!</v>
      </c>
      <c r="E36" s="124" t="e">
        <f ca="1">'3 - 4 Hr Calc Data'!L42</f>
        <v>#DIV/0!</v>
      </c>
      <c r="F36" s="124" t="e">
        <f ca="1">'3 - 4 Hr Calc Data'!R42</f>
        <v>#DIV/0!</v>
      </c>
      <c r="G36" s="124" t="e">
        <f ca="1">'3 - 4 Hr Calc Data'!N42</f>
        <v>#DIV/0!</v>
      </c>
      <c r="H36" s="285" t="e">
        <f ca="1">'3 - 4 Hr Calc Data'!P42</f>
        <v>#DIV/0!</v>
      </c>
      <c r="I36" s="289" t="e">
        <f ca="1">'4 - 24 Hr Calc Data'!Q42</f>
        <v>#REF!</v>
      </c>
      <c r="J36" s="125" t="e">
        <f ca="1">'4 - 24 Hr Calc Data'!L42</f>
        <v>#DIV/0!</v>
      </c>
      <c r="K36" s="125" t="e">
        <f ca="1">'4 - 24 Hr Calc Data'!R42</f>
        <v>#REF!</v>
      </c>
      <c r="L36" s="125" t="e">
        <f ca="1">'4 - 24 Hr Calc Data'!N42</f>
        <v>#DIV/0!</v>
      </c>
      <c r="M36" s="126" t="e">
        <f ca="1">'4 - 24 Hr Calc Data'!P42</f>
        <v>#DIV/0!</v>
      </c>
      <c r="N36" s="125" t="e">
        <f ca="1">'4 - 24 Hr Calc Data'!U42</f>
        <v>#DIV/0!</v>
      </c>
      <c r="O36" s="125" t="e">
        <f ca="1">'4 - 24 Hr Calc Data'!V42</f>
        <v>#DIV/0!</v>
      </c>
      <c r="P36" s="125" t="e">
        <f ca="1">'4 - 24 Hr Calc Data'!W42</f>
        <v>#DIV/0!</v>
      </c>
      <c r="Q36" s="127" t="e">
        <f t="shared" ca="1" si="0"/>
        <v>#DIV/0!</v>
      </c>
    </row>
    <row r="37" spans="1:17" ht="14" x14ac:dyDescent="0.15">
      <c r="A37" s="134" t="str">
        <f>'3 - 4 Hr Calc Data'!A43</f>
        <v/>
      </c>
      <c r="B37" s="135">
        <f>'2 - 24 Hr Raw Data'!R39</f>
        <v>0</v>
      </c>
      <c r="C37" s="281" t="str">
        <f>'4 - 24 Hr Calc Data'!B43</f>
        <v/>
      </c>
      <c r="D37" s="284" t="e">
        <f ca="1">'3 - 4 Hr Calc Data'!Q43</f>
        <v>#DIV/0!</v>
      </c>
      <c r="E37" s="124" t="e">
        <f ca="1">'3 - 4 Hr Calc Data'!L43</f>
        <v>#DIV/0!</v>
      </c>
      <c r="F37" s="124" t="e">
        <f ca="1">'3 - 4 Hr Calc Data'!R43</f>
        <v>#DIV/0!</v>
      </c>
      <c r="G37" s="124" t="e">
        <f ca="1">'3 - 4 Hr Calc Data'!N43</f>
        <v>#DIV/0!</v>
      </c>
      <c r="H37" s="285" t="e">
        <f ca="1">'3 - 4 Hr Calc Data'!P43</f>
        <v>#DIV/0!</v>
      </c>
      <c r="I37" s="289" t="e">
        <f ca="1">'4 - 24 Hr Calc Data'!Q43</f>
        <v>#REF!</v>
      </c>
      <c r="J37" s="125" t="e">
        <f ca="1">'4 - 24 Hr Calc Data'!L43</f>
        <v>#DIV/0!</v>
      </c>
      <c r="K37" s="125" t="e">
        <f ca="1">'4 - 24 Hr Calc Data'!R43</f>
        <v>#REF!</v>
      </c>
      <c r="L37" s="125" t="e">
        <f ca="1">'4 - 24 Hr Calc Data'!N43</f>
        <v>#DIV/0!</v>
      </c>
      <c r="M37" s="126" t="e">
        <f ca="1">'4 - 24 Hr Calc Data'!P43</f>
        <v>#DIV/0!</v>
      </c>
      <c r="N37" s="125" t="e">
        <f ca="1">'4 - 24 Hr Calc Data'!U43</f>
        <v>#DIV/0!</v>
      </c>
      <c r="O37" s="125" t="e">
        <f ca="1">'4 - 24 Hr Calc Data'!V43</f>
        <v>#DIV/0!</v>
      </c>
      <c r="P37" s="125" t="e">
        <f ca="1">'4 - 24 Hr Calc Data'!W43</f>
        <v>#DIV/0!</v>
      </c>
      <c r="Q37" s="127" t="e">
        <f t="shared" ca="1" si="0"/>
        <v>#DIV/0!</v>
      </c>
    </row>
    <row r="38" spans="1:17" ht="14" x14ac:dyDescent="0.15">
      <c r="A38" s="134" t="str">
        <f>'3 - 4 Hr Calc Data'!A44</f>
        <v/>
      </c>
      <c r="B38" s="135">
        <f>'2 - 24 Hr Raw Data'!R40</f>
        <v>0</v>
      </c>
      <c r="C38" s="281" t="str">
        <f>'4 - 24 Hr Calc Data'!B44</f>
        <v/>
      </c>
      <c r="D38" s="284" t="e">
        <f ca="1">'3 - 4 Hr Calc Data'!Q44</f>
        <v>#DIV/0!</v>
      </c>
      <c r="E38" s="124" t="e">
        <f ca="1">'3 - 4 Hr Calc Data'!L44</f>
        <v>#DIV/0!</v>
      </c>
      <c r="F38" s="124" t="e">
        <f ca="1">'3 - 4 Hr Calc Data'!R44</f>
        <v>#DIV/0!</v>
      </c>
      <c r="G38" s="124" t="e">
        <f ca="1">'3 - 4 Hr Calc Data'!N44</f>
        <v>#DIV/0!</v>
      </c>
      <c r="H38" s="285" t="e">
        <f ca="1">'3 - 4 Hr Calc Data'!P44</f>
        <v>#DIV/0!</v>
      </c>
      <c r="I38" s="289" t="e">
        <f ca="1">'4 - 24 Hr Calc Data'!Q44</f>
        <v>#REF!</v>
      </c>
      <c r="J38" s="125" t="e">
        <f ca="1">'4 - 24 Hr Calc Data'!L44</f>
        <v>#DIV/0!</v>
      </c>
      <c r="K38" s="125" t="e">
        <f ca="1">'4 - 24 Hr Calc Data'!R44</f>
        <v>#REF!</v>
      </c>
      <c r="L38" s="125" t="e">
        <f ca="1">'4 - 24 Hr Calc Data'!N44</f>
        <v>#DIV/0!</v>
      </c>
      <c r="M38" s="126" t="e">
        <f ca="1">'4 - 24 Hr Calc Data'!P44</f>
        <v>#DIV/0!</v>
      </c>
      <c r="N38" s="125" t="e">
        <f ca="1">'4 - 24 Hr Calc Data'!U44</f>
        <v>#DIV/0!</v>
      </c>
      <c r="O38" s="125" t="e">
        <f ca="1">'4 - 24 Hr Calc Data'!V44</f>
        <v>#DIV/0!</v>
      </c>
      <c r="P38" s="125" t="e">
        <f ca="1">'4 - 24 Hr Calc Data'!W44</f>
        <v>#DIV/0!</v>
      </c>
      <c r="Q38" s="127" t="e">
        <f t="shared" ca="1" si="0"/>
        <v>#DIV/0!</v>
      </c>
    </row>
    <row r="39" spans="1:17" ht="14" x14ac:dyDescent="0.15">
      <c r="A39" s="134" t="str">
        <f>'3 - 4 Hr Calc Data'!A45</f>
        <v/>
      </c>
      <c r="B39" s="135">
        <f>'2 - 24 Hr Raw Data'!R41</f>
        <v>0</v>
      </c>
      <c r="C39" s="281" t="str">
        <f>'4 - 24 Hr Calc Data'!B45</f>
        <v/>
      </c>
      <c r="D39" s="284" t="e">
        <f ca="1">'3 - 4 Hr Calc Data'!Q45</f>
        <v>#DIV/0!</v>
      </c>
      <c r="E39" s="124" t="e">
        <f ca="1">'3 - 4 Hr Calc Data'!L45</f>
        <v>#DIV/0!</v>
      </c>
      <c r="F39" s="124" t="e">
        <f ca="1">'3 - 4 Hr Calc Data'!R45</f>
        <v>#DIV/0!</v>
      </c>
      <c r="G39" s="124" t="e">
        <f ca="1">'3 - 4 Hr Calc Data'!N45</f>
        <v>#DIV/0!</v>
      </c>
      <c r="H39" s="285" t="e">
        <f ca="1">'3 - 4 Hr Calc Data'!P45</f>
        <v>#DIV/0!</v>
      </c>
      <c r="I39" s="289" t="e">
        <f ca="1">'4 - 24 Hr Calc Data'!Q45</f>
        <v>#REF!</v>
      </c>
      <c r="J39" s="125" t="e">
        <f ca="1">'4 - 24 Hr Calc Data'!L45</f>
        <v>#DIV/0!</v>
      </c>
      <c r="K39" s="125" t="e">
        <f ca="1">'4 - 24 Hr Calc Data'!R45</f>
        <v>#REF!</v>
      </c>
      <c r="L39" s="125" t="e">
        <f ca="1">'4 - 24 Hr Calc Data'!N45</f>
        <v>#DIV/0!</v>
      </c>
      <c r="M39" s="126" t="e">
        <f ca="1">'4 - 24 Hr Calc Data'!P45</f>
        <v>#DIV/0!</v>
      </c>
      <c r="N39" s="125" t="e">
        <f ca="1">'4 - 24 Hr Calc Data'!U45</f>
        <v>#DIV/0!</v>
      </c>
      <c r="O39" s="125" t="e">
        <f ca="1">'4 - 24 Hr Calc Data'!V45</f>
        <v>#DIV/0!</v>
      </c>
      <c r="P39" s="125" t="e">
        <f ca="1">'4 - 24 Hr Calc Data'!W45</f>
        <v>#DIV/0!</v>
      </c>
      <c r="Q39" s="127" t="e">
        <f t="shared" ca="1" si="0"/>
        <v>#DIV/0!</v>
      </c>
    </row>
    <row r="40" spans="1:17" ht="14" x14ac:dyDescent="0.15">
      <c r="A40" s="134" t="str">
        <f>'3 - 4 Hr Calc Data'!A46</f>
        <v/>
      </c>
      <c r="B40" s="135">
        <f>'2 - 24 Hr Raw Data'!R42</f>
        <v>0</v>
      </c>
      <c r="C40" s="281" t="str">
        <f>'4 - 24 Hr Calc Data'!B46</f>
        <v/>
      </c>
      <c r="D40" s="284" t="e">
        <f ca="1">'3 - 4 Hr Calc Data'!Q46</f>
        <v>#DIV/0!</v>
      </c>
      <c r="E40" s="124" t="e">
        <f ca="1">'3 - 4 Hr Calc Data'!L46</f>
        <v>#DIV/0!</v>
      </c>
      <c r="F40" s="124" t="e">
        <f ca="1">'3 - 4 Hr Calc Data'!R46</f>
        <v>#DIV/0!</v>
      </c>
      <c r="G40" s="124" t="e">
        <f ca="1">'3 - 4 Hr Calc Data'!N46</f>
        <v>#DIV/0!</v>
      </c>
      <c r="H40" s="285" t="e">
        <f ca="1">'3 - 4 Hr Calc Data'!P46</f>
        <v>#DIV/0!</v>
      </c>
      <c r="I40" s="289" t="e">
        <f ca="1">'4 - 24 Hr Calc Data'!Q46</f>
        <v>#REF!</v>
      </c>
      <c r="J40" s="125" t="e">
        <f ca="1">'4 - 24 Hr Calc Data'!L46</f>
        <v>#DIV/0!</v>
      </c>
      <c r="K40" s="125" t="e">
        <f ca="1">'4 - 24 Hr Calc Data'!R46</f>
        <v>#REF!</v>
      </c>
      <c r="L40" s="125" t="e">
        <f ca="1">'4 - 24 Hr Calc Data'!N46</f>
        <v>#DIV/0!</v>
      </c>
      <c r="M40" s="126" t="e">
        <f ca="1">'4 - 24 Hr Calc Data'!P46</f>
        <v>#DIV/0!</v>
      </c>
      <c r="N40" s="125" t="e">
        <f ca="1">'4 - 24 Hr Calc Data'!U46</f>
        <v>#DIV/0!</v>
      </c>
      <c r="O40" s="125" t="e">
        <f ca="1">'4 - 24 Hr Calc Data'!V46</f>
        <v>#DIV/0!</v>
      </c>
      <c r="P40" s="125" t="e">
        <f ca="1">'4 - 24 Hr Calc Data'!W46</f>
        <v>#DIV/0!</v>
      </c>
      <c r="Q40" s="127" t="e">
        <f t="shared" ca="1" si="0"/>
        <v>#DIV/0!</v>
      </c>
    </row>
    <row r="41" spans="1:17" ht="14" x14ac:dyDescent="0.15">
      <c r="A41" s="134" t="str">
        <f>'3 - 4 Hr Calc Data'!A47</f>
        <v/>
      </c>
      <c r="B41" s="135">
        <f>'2 - 24 Hr Raw Data'!R43</f>
        <v>0</v>
      </c>
      <c r="C41" s="281" t="str">
        <f>'4 - 24 Hr Calc Data'!B47</f>
        <v/>
      </c>
      <c r="D41" s="284" t="e">
        <f ca="1">'3 - 4 Hr Calc Data'!Q47</f>
        <v>#DIV/0!</v>
      </c>
      <c r="E41" s="124" t="e">
        <f ca="1">'3 - 4 Hr Calc Data'!L47</f>
        <v>#DIV/0!</v>
      </c>
      <c r="F41" s="124" t="e">
        <f ca="1">'3 - 4 Hr Calc Data'!R47</f>
        <v>#DIV/0!</v>
      </c>
      <c r="G41" s="124" t="e">
        <f ca="1">'3 - 4 Hr Calc Data'!N47</f>
        <v>#DIV/0!</v>
      </c>
      <c r="H41" s="285" t="e">
        <f ca="1">'3 - 4 Hr Calc Data'!P47</f>
        <v>#DIV/0!</v>
      </c>
      <c r="I41" s="289" t="e">
        <f ca="1">'4 - 24 Hr Calc Data'!Q47</f>
        <v>#REF!</v>
      </c>
      <c r="J41" s="125" t="e">
        <f ca="1">'4 - 24 Hr Calc Data'!L47</f>
        <v>#DIV/0!</v>
      </c>
      <c r="K41" s="125" t="e">
        <f ca="1">'4 - 24 Hr Calc Data'!R47</f>
        <v>#REF!</v>
      </c>
      <c r="L41" s="125" t="e">
        <f ca="1">'4 - 24 Hr Calc Data'!N47</f>
        <v>#DIV/0!</v>
      </c>
      <c r="M41" s="126" t="e">
        <f ca="1">'4 - 24 Hr Calc Data'!P47</f>
        <v>#DIV/0!</v>
      </c>
      <c r="N41" s="125" t="e">
        <f ca="1">'4 - 24 Hr Calc Data'!U47</f>
        <v>#DIV/0!</v>
      </c>
      <c r="O41" s="125" t="e">
        <f ca="1">'4 - 24 Hr Calc Data'!V47</f>
        <v>#DIV/0!</v>
      </c>
      <c r="P41" s="125" t="e">
        <f ca="1">'4 - 24 Hr Calc Data'!W47</f>
        <v>#DIV/0!</v>
      </c>
      <c r="Q41" s="127" t="e">
        <f t="shared" ca="1" si="0"/>
        <v>#DIV/0!</v>
      </c>
    </row>
    <row r="42" spans="1:17" ht="14" x14ac:dyDescent="0.15">
      <c r="A42" s="134" t="str">
        <f>'3 - 4 Hr Calc Data'!A48</f>
        <v/>
      </c>
      <c r="B42" s="135">
        <f>'2 - 24 Hr Raw Data'!R44</f>
        <v>0</v>
      </c>
      <c r="C42" s="281" t="str">
        <f>'4 - 24 Hr Calc Data'!B48</f>
        <v/>
      </c>
      <c r="D42" s="284" t="e">
        <f ca="1">'3 - 4 Hr Calc Data'!Q48</f>
        <v>#DIV/0!</v>
      </c>
      <c r="E42" s="124" t="e">
        <f ca="1">'3 - 4 Hr Calc Data'!L48</f>
        <v>#DIV/0!</v>
      </c>
      <c r="F42" s="124" t="e">
        <f ca="1">'3 - 4 Hr Calc Data'!R48</f>
        <v>#DIV/0!</v>
      </c>
      <c r="G42" s="124" t="e">
        <f ca="1">'3 - 4 Hr Calc Data'!N48</f>
        <v>#DIV/0!</v>
      </c>
      <c r="H42" s="285" t="e">
        <f ca="1">'3 - 4 Hr Calc Data'!P48</f>
        <v>#DIV/0!</v>
      </c>
      <c r="I42" s="289" t="e">
        <f ca="1">'4 - 24 Hr Calc Data'!Q48</f>
        <v>#REF!</v>
      </c>
      <c r="J42" s="125" t="e">
        <f ca="1">'4 - 24 Hr Calc Data'!L48</f>
        <v>#DIV/0!</v>
      </c>
      <c r="K42" s="125" t="e">
        <f ca="1">'4 - 24 Hr Calc Data'!R48</f>
        <v>#REF!</v>
      </c>
      <c r="L42" s="125" t="e">
        <f ca="1">'4 - 24 Hr Calc Data'!N48</f>
        <v>#DIV/0!</v>
      </c>
      <c r="M42" s="126" t="e">
        <f ca="1">'4 - 24 Hr Calc Data'!P48</f>
        <v>#DIV/0!</v>
      </c>
      <c r="N42" s="125" t="e">
        <f ca="1">'4 - 24 Hr Calc Data'!U48</f>
        <v>#DIV/0!</v>
      </c>
      <c r="O42" s="125" t="e">
        <f ca="1">'4 - 24 Hr Calc Data'!V48</f>
        <v>#DIV/0!</v>
      </c>
      <c r="P42" s="125" t="e">
        <f ca="1">'4 - 24 Hr Calc Data'!W48</f>
        <v>#DIV/0!</v>
      </c>
      <c r="Q42" s="127" t="e">
        <f t="shared" ca="1" si="0"/>
        <v>#DIV/0!</v>
      </c>
    </row>
    <row r="43" spans="1:17" ht="14" x14ac:dyDescent="0.15">
      <c r="A43" s="134" t="str">
        <f>'3 - 4 Hr Calc Data'!A49</f>
        <v/>
      </c>
      <c r="B43" s="135">
        <f>'2 - 24 Hr Raw Data'!R45</f>
        <v>0</v>
      </c>
      <c r="C43" s="281" t="str">
        <f>'4 - 24 Hr Calc Data'!B49</f>
        <v/>
      </c>
      <c r="D43" s="284" t="e">
        <f ca="1">'3 - 4 Hr Calc Data'!Q49</f>
        <v>#DIV/0!</v>
      </c>
      <c r="E43" s="124" t="e">
        <f ca="1">'3 - 4 Hr Calc Data'!L49</f>
        <v>#DIV/0!</v>
      </c>
      <c r="F43" s="124" t="e">
        <f ca="1">'3 - 4 Hr Calc Data'!R49</f>
        <v>#DIV/0!</v>
      </c>
      <c r="G43" s="124" t="e">
        <f ca="1">'3 - 4 Hr Calc Data'!N49</f>
        <v>#DIV/0!</v>
      </c>
      <c r="H43" s="285" t="e">
        <f ca="1">'3 - 4 Hr Calc Data'!P49</f>
        <v>#DIV/0!</v>
      </c>
      <c r="I43" s="289" t="e">
        <f ca="1">'4 - 24 Hr Calc Data'!Q49</f>
        <v>#REF!</v>
      </c>
      <c r="J43" s="125" t="e">
        <f ca="1">'4 - 24 Hr Calc Data'!L49</f>
        <v>#DIV/0!</v>
      </c>
      <c r="K43" s="125" t="e">
        <f ca="1">'4 - 24 Hr Calc Data'!R49</f>
        <v>#REF!</v>
      </c>
      <c r="L43" s="125" t="e">
        <f ca="1">'4 - 24 Hr Calc Data'!N49</f>
        <v>#DIV/0!</v>
      </c>
      <c r="M43" s="126" t="e">
        <f ca="1">'4 - 24 Hr Calc Data'!P49</f>
        <v>#DIV/0!</v>
      </c>
      <c r="N43" s="125" t="e">
        <f ca="1">'4 - 24 Hr Calc Data'!U49</f>
        <v>#DIV/0!</v>
      </c>
      <c r="O43" s="125" t="e">
        <f ca="1">'4 - 24 Hr Calc Data'!V49</f>
        <v>#DIV/0!</v>
      </c>
      <c r="P43" s="125" t="e">
        <f ca="1">'4 - 24 Hr Calc Data'!W49</f>
        <v>#DIV/0!</v>
      </c>
      <c r="Q43" s="127" t="e">
        <f t="shared" ca="1" si="0"/>
        <v>#DIV/0!</v>
      </c>
    </row>
    <row r="44" spans="1:17" ht="14" x14ac:dyDescent="0.15">
      <c r="A44" s="134" t="str">
        <f>'3 - 4 Hr Calc Data'!A50</f>
        <v/>
      </c>
      <c r="B44" s="135">
        <f>'2 - 24 Hr Raw Data'!R46</f>
        <v>0</v>
      </c>
      <c r="C44" s="281" t="str">
        <f>'4 - 24 Hr Calc Data'!B50</f>
        <v/>
      </c>
      <c r="D44" s="284" t="e">
        <f ca="1">'3 - 4 Hr Calc Data'!Q50</f>
        <v>#DIV/0!</v>
      </c>
      <c r="E44" s="124" t="e">
        <f ca="1">'3 - 4 Hr Calc Data'!L50</f>
        <v>#DIV/0!</v>
      </c>
      <c r="F44" s="124" t="e">
        <f ca="1">'3 - 4 Hr Calc Data'!R50</f>
        <v>#DIV/0!</v>
      </c>
      <c r="G44" s="124" t="e">
        <f ca="1">'3 - 4 Hr Calc Data'!N50</f>
        <v>#DIV/0!</v>
      </c>
      <c r="H44" s="285" t="e">
        <f ca="1">'3 - 4 Hr Calc Data'!P50</f>
        <v>#DIV/0!</v>
      </c>
      <c r="I44" s="289" t="e">
        <f ca="1">'4 - 24 Hr Calc Data'!Q50</f>
        <v>#REF!</v>
      </c>
      <c r="J44" s="125" t="e">
        <f ca="1">'4 - 24 Hr Calc Data'!L50</f>
        <v>#DIV/0!</v>
      </c>
      <c r="K44" s="125" t="e">
        <f ca="1">'4 - 24 Hr Calc Data'!R50</f>
        <v>#REF!</v>
      </c>
      <c r="L44" s="125" t="e">
        <f ca="1">'4 - 24 Hr Calc Data'!N50</f>
        <v>#DIV/0!</v>
      </c>
      <c r="M44" s="126" t="e">
        <f ca="1">'4 - 24 Hr Calc Data'!P50</f>
        <v>#DIV/0!</v>
      </c>
      <c r="N44" s="125" t="e">
        <f ca="1">'4 - 24 Hr Calc Data'!U50</f>
        <v>#DIV/0!</v>
      </c>
      <c r="O44" s="125" t="e">
        <f ca="1">'4 - 24 Hr Calc Data'!V50</f>
        <v>#DIV/0!</v>
      </c>
      <c r="P44" s="125" t="e">
        <f ca="1">'4 - 24 Hr Calc Data'!W50</f>
        <v>#DIV/0!</v>
      </c>
      <c r="Q44" s="127" t="e">
        <f t="shared" ca="1" si="0"/>
        <v>#DIV/0!</v>
      </c>
    </row>
    <row r="45" spans="1:17" ht="14" x14ac:dyDescent="0.15">
      <c r="A45" s="134" t="str">
        <f>'3 - 4 Hr Calc Data'!A51</f>
        <v/>
      </c>
      <c r="B45" s="135">
        <f>'2 - 24 Hr Raw Data'!R47</f>
        <v>0</v>
      </c>
      <c r="C45" s="281" t="str">
        <f>'4 - 24 Hr Calc Data'!B51</f>
        <v/>
      </c>
      <c r="D45" s="284" t="e">
        <f ca="1">'3 - 4 Hr Calc Data'!Q51</f>
        <v>#DIV/0!</v>
      </c>
      <c r="E45" s="124" t="e">
        <f ca="1">'3 - 4 Hr Calc Data'!L51</f>
        <v>#DIV/0!</v>
      </c>
      <c r="F45" s="124" t="e">
        <f ca="1">'3 - 4 Hr Calc Data'!R51</f>
        <v>#DIV/0!</v>
      </c>
      <c r="G45" s="124" t="e">
        <f ca="1">'3 - 4 Hr Calc Data'!N51</f>
        <v>#DIV/0!</v>
      </c>
      <c r="H45" s="285" t="e">
        <f ca="1">'3 - 4 Hr Calc Data'!P51</f>
        <v>#DIV/0!</v>
      </c>
      <c r="I45" s="289" t="e">
        <f ca="1">'4 - 24 Hr Calc Data'!Q51</f>
        <v>#REF!</v>
      </c>
      <c r="J45" s="125" t="e">
        <f ca="1">'4 - 24 Hr Calc Data'!L51</f>
        <v>#DIV/0!</v>
      </c>
      <c r="K45" s="125" t="e">
        <f ca="1">'4 - 24 Hr Calc Data'!R51</f>
        <v>#REF!</v>
      </c>
      <c r="L45" s="125" t="e">
        <f ca="1">'4 - 24 Hr Calc Data'!N51</f>
        <v>#DIV/0!</v>
      </c>
      <c r="M45" s="126" t="e">
        <f ca="1">'4 - 24 Hr Calc Data'!P51</f>
        <v>#DIV/0!</v>
      </c>
      <c r="N45" s="125" t="e">
        <f ca="1">'4 - 24 Hr Calc Data'!U51</f>
        <v>#DIV/0!</v>
      </c>
      <c r="O45" s="125" t="e">
        <f ca="1">'4 - 24 Hr Calc Data'!V51</f>
        <v>#DIV/0!</v>
      </c>
      <c r="P45" s="125" t="e">
        <f ca="1">'4 - 24 Hr Calc Data'!W51</f>
        <v>#DIV/0!</v>
      </c>
      <c r="Q45" s="127" t="e">
        <f t="shared" ca="1" si="0"/>
        <v>#DIV/0!</v>
      </c>
    </row>
    <row r="46" spans="1:17" ht="14" x14ac:dyDescent="0.15">
      <c r="A46" s="134" t="str">
        <f>'3 - 4 Hr Calc Data'!A52</f>
        <v/>
      </c>
      <c r="B46" s="135">
        <f>'2 - 24 Hr Raw Data'!R48</f>
        <v>0</v>
      </c>
      <c r="C46" s="281" t="str">
        <f>'4 - 24 Hr Calc Data'!B52</f>
        <v/>
      </c>
      <c r="D46" s="284" t="e">
        <f ca="1">'3 - 4 Hr Calc Data'!Q52</f>
        <v>#DIV/0!</v>
      </c>
      <c r="E46" s="124" t="e">
        <f ca="1">'3 - 4 Hr Calc Data'!L52</f>
        <v>#DIV/0!</v>
      </c>
      <c r="F46" s="124" t="e">
        <f ca="1">'3 - 4 Hr Calc Data'!R52</f>
        <v>#DIV/0!</v>
      </c>
      <c r="G46" s="124" t="e">
        <f ca="1">'3 - 4 Hr Calc Data'!N52</f>
        <v>#DIV/0!</v>
      </c>
      <c r="H46" s="285" t="e">
        <f ca="1">'3 - 4 Hr Calc Data'!P52</f>
        <v>#DIV/0!</v>
      </c>
      <c r="I46" s="289" t="e">
        <f ca="1">'4 - 24 Hr Calc Data'!Q52</f>
        <v>#REF!</v>
      </c>
      <c r="J46" s="125" t="e">
        <f ca="1">'4 - 24 Hr Calc Data'!L52</f>
        <v>#DIV/0!</v>
      </c>
      <c r="K46" s="125" t="e">
        <f ca="1">'4 - 24 Hr Calc Data'!R52</f>
        <v>#REF!</v>
      </c>
      <c r="L46" s="125" t="e">
        <f ca="1">'4 - 24 Hr Calc Data'!N52</f>
        <v>#DIV/0!</v>
      </c>
      <c r="M46" s="126" t="e">
        <f ca="1">'4 - 24 Hr Calc Data'!P52</f>
        <v>#DIV/0!</v>
      </c>
      <c r="N46" s="125" t="e">
        <f ca="1">'4 - 24 Hr Calc Data'!U52</f>
        <v>#DIV/0!</v>
      </c>
      <c r="O46" s="125" t="e">
        <f ca="1">'4 - 24 Hr Calc Data'!V52</f>
        <v>#DIV/0!</v>
      </c>
      <c r="P46" s="125" t="e">
        <f ca="1">'4 - 24 Hr Calc Data'!W52</f>
        <v>#DIV/0!</v>
      </c>
      <c r="Q46" s="127" t="e">
        <f t="shared" ca="1" si="0"/>
        <v>#DIV/0!</v>
      </c>
    </row>
    <row r="47" spans="1:17" ht="14" x14ac:dyDescent="0.15">
      <c r="A47" s="134" t="str">
        <f>'3 - 4 Hr Calc Data'!A53</f>
        <v/>
      </c>
      <c r="B47" s="135">
        <f>'2 - 24 Hr Raw Data'!R49</f>
        <v>0</v>
      </c>
      <c r="C47" s="281" t="str">
        <f>'4 - 24 Hr Calc Data'!B53</f>
        <v/>
      </c>
      <c r="D47" s="284" t="e">
        <f ca="1">'3 - 4 Hr Calc Data'!Q53</f>
        <v>#DIV/0!</v>
      </c>
      <c r="E47" s="124" t="e">
        <f ca="1">'3 - 4 Hr Calc Data'!L53</f>
        <v>#DIV/0!</v>
      </c>
      <c r="F47" s="124" t="e">
        <f ca="1">'3 - 4 Hr Calc Data'!R53</f>
        <v>#DIV/0!</v>
      </c>
      <c r="G47" s="124" t="e">
        <f ca="1">'3 - 4 Hr Calc Data'!N53</f>
        <v>#DIV/0!</v>
      </c>
      <c r="H47" s="285" t="e">
        <f ca="1">'3 - 4 Hr Calc Data'!P53</f>
        <v>#DIV/0!</v>
      </c>
      <c r="I47" s="289" t="e">
        <f ca="1">'4 - 24 Hr Calc Data'!Q53</f>
        <v>#REF!</v>
      </c>
      <c r="J47" s="125" t="e">
        <f ca="1">'4 - 24 Hr Calc Data'!L53</f>
        <v>#DIV/0!</v>
      </c>
      <c r="K47" s="125" t="e">
        <f ca="1">'4 - 24 Hr Calc Data'!R53</f>
        <v>#REF!</v>
      </c>
      <c r="L47" s="125" t="e">
        <f ca="1">'4 - 24 Hr Calc Data'!N53</f>
        <v>#DIV/0!</v>
      </c>
      <c r="M47" s="126" t="e">
        <f ca="1">'4 - 24 Hr Calc Data'!P53</f>
        <v>#DIV/0!</v>
      </c>
      <c r="N47" s="125" t="e">
        <f ca="1">'4 - 24 Hr Calc Data'!U53</f>
        <v>#DIV/0!</v>
      </c>
      <c r="O47" s="125" t="e">
        <f ca="1">'4 - 24 Hr Calc Data'!V53</f>
        <v>#DIV/0!</v>
      </c>
      <c r="P47" s="125" t="e">
        <f ca="1">'4 - 24 Hr Calc Data'!W53</f>
        <v>#DIV/0!</v>
      </c>
      <c r="Q47" s="127" t="e">
        <f t="shared" ca="1" si="0"/>
        <v>#DIV/0!</v>
      </c>
    </row>
    <row r="48" spans="1:17" ht="14" x14ac:dyDescent="0.15">
      <c r="A48" s="134" t="str">
        <f>'3 - 4 Hr Calc Data'!A54</f>
        <v/>
      </c>
      <c r="B48" s="135">
        <f>'2 - 24 Hr Raw Data'!R50</f>
        <v>0</v>
      </c>
      <c r="C48" s="281" t="str">
        <f>'4 - 24 Hr Calc Data'!B54</f>
        <v/>
      </c>
      <c r="D48" s="284" t="e">
        <f ca="1">'3 - 4 Hr Calc Data'!Q54</f>
        <v>#DIV/0!</v>
      </c>
      <c r="E48" s="124" t="e">
        <f ca="1">'3 - 4 Hr Calc Data'!L54</f>
        <v>#DIV/0!</v>
      </c>
      <c r="F48" s="124" t="e">
        <f ca="1">'3 - 4 Hr Calc Data'!R54</f>
        <v>#DIV/0!</v>
      </c>
      <c r="G48" s="124" t="e">
        <f ca="1">'3 - 4 Hr Calc Data'!N54</f>
        <v>#DIV/0!</v>
      </c>
      <c r="H48" s="285" t="e">
        <f ca="1">'3 - 4 Hr Calc Data'!P54</f>
        <v>#DIV/0!</v>
      </c>
      <c r="I48" s="289" t="e">
        <f ca="1">'4 - 24 Hr Calc Data'!Q54</f>
        <v>#REF!</v>
      </c>
      <c r="J48" s="125" t="e">
        <f ca="1">'4 - 24 Hr Calc Data'!L54</f>
        <v>#DIV/0!</v>
      </c>
      <c r="K48" s="125" t="e">
        <f ca="1">'4 - 24 Hr Calc Data'!R54</f>
        <v>#REF!</v>
      </c>
      <c r="L48" s="125" t="e">
        <f ca="1">'4 - 24 Hr Calc Data'!N54</f>
        <v>#DIV/0!</v>
      </c>
      <c r="M48" s="126" t="e">
        <f ca="1">'4 - 24 Hr Calc Data'!P54</f>
        <v>#DIV/0!</v>
      </c>
      <c r="N48" s="125" t="e">
        <f ca="1">'4 - 24 Hr Calc Data'!U54</f>
        <v>#DIV/0!</v>
      </c>
      <c r="O48" s="125" t="e">
        <f ca="1">'4 - 24 Hr Calc Data'!V54</f>
        <v>#DIV/0!</v>
      </c>
      <c r="P48" s="125" t="e">
        <f ca="1">'4 - 24 Hr Calc Data'!W54</f>
        <v>#DIV/0!</v>
      </c>
      <c r="Q48" s="127" t="e">
        <f t="shared" ca="1" si="0"/>
        <v>#DIV/0!</v>
      </c>
    </row>
    <row r="49" spans="1:17" ht="14" x14ac:dyDescent="0.15">
      <c r="A49" s="134" t="str">
        <f>'3 - 4 Hr Calc Data'!A55</f>
        <v/>
      </c>
      <c r="B49" s="135">
        <f>'2 - 24 Hr Raw Data'!R51</f>
        <v>0</v>
      </c>
      <c r="C49" s="281" t="str">
        <f>'4 - 24 Hr Calc Data'!B55</f>
        <v/>
      </c>
      <c r="D49" s="284" t="e">
        <f ca="1">'3 - 4 Hr Calc Data'!Q55</f>
        <v>#DIV/0!</v>
      </c>
      <c r="E49" s="124" t="e">
        <f ca="1">'3 - 4 Hr Calc Data'!L55</f>
        <v>#DIV/0!</v>
      </c>
      <c r="F49" s="124" t="e">
        <f ca="1">'3 - 4 Hr Calc Data'!R55</f>
        <v>#DIV/0!</v>
      </c>
      <c r="G49" s="124" t="e">
        <f ca="1">'3 - 4 Hr Calc Data'!N55</f>
        <v>#DIV/0!</v>
      </c>
      <c r="H49" s="285" t="e">
        <f ca="1">'3 - 4 Hr Calc Data'!P55</f>
        <v>#DIV/0!</v>
      </c>
      <c r="I49" s="289" t="e">
        <f ca="1">'4 - 24 Hr Calc Data'!Q55</f>
        <v>#REF!</v>
      </c>
      <c r="J49" s="125" t="e">
        <f ca="1">'4 - 24 Hr Calc Data'!L55</f>
        <v>#DIV/0!</v>
      </c>
      <c r="K49" s="125" t="e">
        <f ca="1">'4 - 24 Hr Calc Data'!R55</f>
        <v>#REF!</v>
      </c>
      <c r="L49" s="125" t="e">
        <f ca="1">'4 - 24 Hr Calc Data'!N55</f>
        <v>#DIV/0!</v>
      </c>
      <c r="M49" s="126" t="e">
        <f ca="1">'4 - 24 Hr Calc Data'!P55</f>
        <v>#DIV/0!</v>
      </c>
      <c r="N49" s="125" t="e">
        <f ca="1">'4 - 24 Hr Calc Data'!U55</f>
        <v>#DIV/0!</v>
      </c>
      <c r="O49" s="125" t="e">
        <f ca="1">'4 - 24 Hr Calc Data'!V55</f>
        <v>#DIV/0!</v>
      </c>
      <c r="P49" s="125" t="e">
        <f ca="1">'4 - 24 Hr Calc Data'!W55</f>
        <v>#DIV/0!</v>
      </c>
      <c r="Q49" s="127" t="e">
        <f t="shared" ca="1" si="0"/>
        <v>#DIV/0!</v>
      </c>
    </row>
    <row r="50" spans="1:17" ht="14" x14ac:dyDescent="0.15">
      <c r="A50" s="134" t="str">
        <f>'3 - 4 Hr Calc Data'!A56</f>
        <v/>
      </c>
      <c r="B50" s="135">
        <f>'2 - 24 Hr Raw Data'!R52</f>
        <v>0</v>
      </c>
      <c r="C50" s="281" t="str">
        <f>'4 - 24 Hr Calc Data'!B56</f>
        <v/>
      </c>
      <c r="D50" s="284" t="e">
        <f ca="1">'3 - 4 Hr Calc Data'!Q56</f>
        <v>#DIV/0!</v>
      </c>
      <c r="E50" s="124" t="e">
        <f ca="1">'3 - 4 Hr Calc Data'!L56</f>
        <v>#DIV/0!</v>
      </c>
      <c r="F50" s="124" t="e">
        <f ca="1">'3 - 4 Hr Calc Data'!R56</f>
        <v>#DIV/0!</v>
      </c>
      <c r="G50" s="124" t="e">
        <f ca="1">'3 - 4 Hr Calc Data'!N56</f>
        <v>#DIV/0!</v>
      </c>
      <c r="H50" s="285" t="e">
        <f ca="1">'3 - 4 Hr Calc Data'!P56</f>
        <v>#DIV/0!</v>
      </c>
      <c r="I50" s="289" t="e">
        <f ca="1">'4 - 24 Hr Calc Data'!Q56</f>
        <v>#REF!</v>
      </c>
      <c r="J50" s="125" t="e">
        <f ca="1">'4 - 24 Hr Calc Data'!L56</f>
        <v>#DIV/0!</v>
      </c>
      <c r="K50" s="125" t="e">
        <f ca="1">'4 - 24 Hr Calc Data'!R56</f>
        <v>#REF!</v>
      </c>
      <c r="L50" s="125" t="e">
        <f ca="1">'4 - 24 Hr Calc Data'!N56</f>
        <v>#DIV/0!</v>
      </c>
      <c r="M50" s="126" t="e">
        <f ca="1">'4 - 24 Hr Calc Data'!P56</f>
        <v>#DIV/0!</v>
      </c>
      <c r="N50" s="125" t="e">
        <f ca="1">'4 - 24 Hr Calc Data'!U56</f>
        <v>#DIV/0!</v>
      </c>
      <c r="O50" s="125" t="e">
        <f ca="1">'4 - 24 Hr Calc Data'!V56</f>
        <v>#DIV/0!</v>
      </c>
      <c r="P50" s="125" t="e">
        <f ca="1">'4 - 24 Hr Calc Data'!W56</f>
        <v>#DIV/0!</v>
      </c>
      <c r="Q50" s="127" t="e">
        <f t="shared" ca="1" si="0"/>
        <v>#DIV/0!</v>
      </c>
    </row>
    <row r="51" spans="1:17" ht="14" x14ac:dyDescent="0.15">
      <c r="A51" s="134" t="str">
        <f>'3 - 4 Hr Calc Data'!A57</f>
        <v/>
      </c>
      <c r="B51" s="135">
        <f>'2 - 24 Hr Raw Data'!R53</f>
        <v>0</v>
      </c>
      <c r="C51" s="281" t="str">
        <f>'4 - 24 Hr Calc Data'!B57</f>
        <v/>
      </c>
      <c r="D51" s="284" t="e">
        <f ca="1">'3 - 4 Hr Calc Data'!Q57</f>
        <v>#DIV/0!</v>
      </c>
      <c r="E51" s="124" t="e">
        <f ca="1">'3 - 4 Hr Calc Data'!L57</f>
        <v>#DIV/0!</v>
      </c>
      <c r="F51" s="124" t="e">
        <f ca="1">'3 - 4 Hr Calc Data'!R57</f>
        <v>#DIV/0!</v>
      </c>
      <c r="G51" s="124" t="e">
        <f ca="1">'3 - 4 Hr Calc Data'!N57</f>
        <v>#DIV/0!</v>
      </c>
      <c r="H51" s="285" t="e">
        <f ca="1">'3 - 4 Hr Calc Data'!P57</f>
        <v>#DIV/0!</v>
      </c>
      <c r="I51" s="289" t="e">
        <f ca="1">'4 - 24 Hr Calc Data'!Q57</f>
        <v>#REF!</v>
      </c>
      <c r="J51" s="125" t="e">
        <f ca="1">'4 - 24 Hr Calc Data'!L57</f>
        <v>#DIV/0!</v>
      </c>
      <c r="K51" s="125" t="e">
        <f ca="1">'4 - 24 Hr Calc Data'!R57</f>
        <v>#REF!</v>
      </c>
      <c r="L51" s="125" t="e">
        <f ca="1">'4 - 24 Hr Calc Data'!N57</f>
        <v>#DIV/0!</v>
      </c>
      <c r="M51" s="126" t="e">
        <f ca="1">'4 - 24 Hr Calc Data'!P57</f>
        <v>#DIV/0!</v>
      </c>
      <c r="N51" s="125" t="e">
        <f ca="1">'4 - 24 Hr Calc Data'!U57</f>
        <v>#DIV/0!</v>
      </c>
      <c r="O51" s="125" t="e">
        <f ca="1">'4 - 24 Hr Calc Data'!V57</f>
        <v>#DIV/0!</v>
      </c>
      <c r="P51" s="125" t="e">
        <f ca="1">'4 - 24 Hr Calc Data'!W57</f>
        <v>#DIV/0!</v>
      </c>
      <c r="Q51" s="127" t="e">
        <f t="shared" ca="1" si="0"/>
        <v>#DIV/0!</v>
      </c>
    </row>
    <row r="52" spans="1:17" ht="14" x14ac:dyDescent="0.15">
      <c r="A52" s="134" t="str">
        <f>'3 - 4 Hr Calc Data'!A58</f>
        <v/>
      </c>
      <c r="B52" s="135">
        <f>'2 - 24 Hr Raw Data'!R54</f>
        <v>0</v>
      </c>
      <c r="C52" s="281" t="str">
        <f>'4 - 24 Hr Calc Data'!B58</f>
        <v/>
      </c>
      <c r="D52" s="284" t="e">
        <f ca="1">'3 - 4 Hr Calc Data'!Q58</f>
        <v>#DIV/0!</v>
      </c>
      <c r="E52" s="124" t="e">
        <f ca="1">'3 - 4 Hr Calc Data'!L58</f>
        <v>#DIV/0!</v>
      </c>
      <c r="F52" s="124" t="e">
        <f ca="1">'3 - 4 Hr Calc Data'!R58</f>
        <v>#DIV/0!</v>
      </c>
      <c r="G52" s="124" t="e">
        <f ca="1">'3 - 4 Hr Calc Data'!N58</f>
        <v>#DIV/0!</v>
      </c>
      <c r="H52" s="285" t="e">
        <f ca="1">'3 - 4 Hr Calc Data'!P58</f>
        <v>#DIV/0!</v>
      </c>
      <c r="I52" s="289" t="e">
        <f ca="1">'4 - 24 Hr Calc Data'!Q58</f>
        <v>#REF!</v>
      </c>
      <c r="J52" s="125" t="e">
        <f ca="1">'4 - 24 Hr Calc Data'!L58</f>
        <v>#DIV/0!</v>
      </c>
      <c r="K52" s="125" t="e">
        <f ca="1">'4 - 24 Hr Calc Data'!R58</f>
        <v>#REF!</v>
      </c>
      <c r="L52" s="125" t="e">
        <f ca="1">'4 - 24 Hr Calc Data'!N58</f>
        <v>#DIV/0!</v>
      </c>
      <c r="M52" s="126" t="e">
        <f ca="1">'4 - 24 Hr Calc Data'!P58</f>
        <v>#DIV/0!</v>
      </c>
      <c r="N52" s="125" t="e">
        <f ca="1">'4 - 24 Hr Calc Data'!U58</f>
        <v>#DIV/0!</v>
      </c>
      <c r="O52" s="125" t="e">
        <f ca="1">'4 - 24 Hr Calc Data'!V58</f>
        <v>#DIV/0!</v>
      </c>
      <c r="P52" s="125" t="e">
        <f ca="1">'4 - 24 Hr Calc Data'!W58</f>
        <v>#DIV/0!</v>
      </c>
      <c r="Q52" s="127" t="e">
        <f t="shared" ca="1" si="0"/>
        <v>#DIV/0!</v>
      </c>
    </row>
    <row r="53" spans="1:17" ht="14" x14ac:dyDescent="0.15">
      <c r="A53" s="134" t="str">
        <f>'3 - 4 Hr Calc Data'!A59</f>
        <v/>
      </c>
      <c r="B53" s="135">
        <f>'2 - 24 Hr Raw Data'!R55</f>
        <v>0</v>
      </c>
      <c r="C53" s="281" t="str">
        <f>'4 - 24 Hr Calc Data'!B59</f>
        <v/>
      </c>
      <c r="D53" s="284" t="e">
        <f ca="1">'3 - 4 Hr Calc Data'!Q59</f>
        <v>#DIV/0!</v>
      </c>
      <c r="E53" s="124" t="e">
        <f ca="1">'3 - 4 Hr Calc Data'!L59</f>
        <v>#DIV/0!</v>
      </c>
      <c r="F53" s="124" t="e">
        <f ca="1">'3 - 4 Hr Calc Data'!R59</f>
        <v>#DIV/0!</v>
      </c>
      <c r="G53" s="124" t="e">
        <f ca="1">'3 - 4 Hr Calc Data'!N59</f>
        <v>#DIV/0!</v>
      </c>
      <c r="H53" s="285" t="e">
        <f ca="1">'3 - 4 Hr Calc Data'!P59</f>
        <v>#DIV/0!</v>
      </c>
      <c r="I53" s="289" t="e">
        <f ca="1">'4 - 24 Hr Calc Data'!Q59</f>
        <v>#REF!</v>
      </c>
      <c r="J53" s="125" t="e">
        <f ca="1">'4 - 24 Hr Calc Data'!L59</f>
        <v>#DIV/0!</v>
      </c>
      <c r="K53" s="125" t="e">
        <f ca="1">'4 - 24 Hr Calc Data'!R59</f>
        <v>#REF!</v>
      </c>
      <c r="L53" s="125" t="e">
        <f ca="1">'4 - 24 Hr Calc Data'!N59</f>
        <v>#DIV/0!</v>
      </c>
      <c r="M53" s="126" t="e">
        <f ca="1">'4 - 24 Hr Calc Data'!P59</f>
        <v>#DIV/0!</v>
      </c>
      <c r="N53" s="125" t="e">
        <f ca="1">'4 - 24 Hr Calc Data'!U59</f>
        <v>#DIV/0!</v>
      </c>
      <c r="O53" s="125" t="e">
        <f ca="1">'4 - 24 Hr Calc Data'!V59</f>
        <v>#DIV/0!</v>
      </c>
      <c r="P53" s="125" t="e">
        <f ca="1">'4 - 24 Hr Calc Data'!W59</f>
        <v>#DIV/0!</v>
      </c>
      <c r="Q53" s="127" t="e">
        <f t="shared" ca="1" si="0"/>
        <v>#DIV/0!</v>
      </c>
    </row>
    <row r="54" spans="1:17" ht="14" x14ac:dyDescent="0.15">
      <c r="A54" s="134" t="str">
        <f>'3 - 4 Hr Calc Data'!A60</f>
        <v/>
      </c>
      <c r="B54" s="135">
        <f>'2 - 24 Hr Raw Data'!R56</f>
        <v>0</v>
      </c>
      <c r="C54" s="281" t="str">
        <f>'4 - 24 Hr Calc Data'!B60</f>
        <v/>
      </c>
      <c r="D54" s="284" t="e">
        <f ca="1">'3 - 4 Hr Calc Data'!Q60</f>
        <v>#DIV/0!</v>
      </c>
      <c r="E54" s="124" t="e">
        <f ca="1">'3 - 4 Hr Calc Data'!L60</f>
        <v>#DIV/0!</v>
      </c>
      <c r="F54" s="124" t="e">
        <f ca="1">'3 - 4 Hr Calc Data'!R60</f>
        <v>#DIV/0!</v>
      </c>
      <c r="G54" s="124" t="e">
        <f ca="1">'3 - 4 Hr Calc Data'!N60</f>
        <v>#DIV/0!</v>
      </c>
      <c r="H54" s="285" t="e">
        <f ca="1">'3 - 4 Hr Calc Data'!P60</f>
        <v>#DIV/0!</v>
      </c>
      <c r="I54" s="289" t="e">
        <f ca="1">'4 - 24 Hr Calc Data'!Q60</f>
        <v>#REF!</v>
      </c>
      <c r="J54" s="125" t="e">
        <f ca="1">'4 - 24 Hr Calc Data'!L60</f>
        <v>#DIV/0!</v>
      </c>
      <c r="K54" s="125" t="e">
        <f ca="1">'4 - 24 Hr Calc Data'!R60</f>
        <v>#REF!</v>
      </c>
      <c r="L54" s="125" t="e">
        <f ca="1">'4 - 24 Hr Calc Data'!N60</f>
        <v>#DIV/0!</v>
      </c>
      <c r="M54" s="126" t="e">
        <f ca="1">'4 - 24 Hr Calc Data'!P60</f>
        <v>#DIV/0!</v>
      </c>
      <c r="N54" s="125" t="e">
        <f ca="1">'4 - 24 Hr Calc Data'!U60</f>
        <v>#DIV/0!</v>
      </c>
      <c r="O54" s="125" t="e">
        <f ca="1">'4 - 24 Hr Calc Data'!V60</f>
        <v>#DIV/0!</v>
      </c>
      <c r="P54" s="125" t="e">
        <f ca="1">'4 - 24 Hr Calc Data'!W60</f>
        <v>#DIV/0!</v>
      </c>
      <c r="Q54" s="127" t="e">
        <f t="shared" ca="1" si="0"/>
        <v>#DIV/0!</v>
      </c>
    </row>
    <row r="55" spans="1:17" ht="14" x14ac:dyDescent="0.15">
      <c r="A55" s="134" t="str">
        <f>'3 - 4 Hr Calc Data'!A61</f>
        <v/>
      </c>
      <c r="B55" s="135">
        <f>'2 - 24 Hr Raw Data'!R57</f>
        <v>0</v>
      </c>
      <c r="C55" s="281" t="str">
        <f>'4 - 24 Hr Calc Data'!B61</f>
        <v/>
      </c>
      <c r="D55" s="284" t="e">
        <f ca="1">'3 - 4 Hr Calc Data'!Q61</f>
        <v>#DIV/0!</v>
      </c>
      <c r="E55" s="124" t="e">
        <f ca="1">'3 - 4 Hr Calc Data'!L61</f>
        <v>#DIV/0!</v>
      </c>
      <c r="F55" s="124" t="e">
        <f ca="1">'3 - 4 Hr Calc Data'!R61</f>
        <v>#DIV/0!</v>
      </c>
      <c r="G55" s="124" t="e">
        <f ca="1">'3 - 4 Hr Calc Data'!N61</f>
        <v>#DIV/0!</v>
      </c>
      <c r="H55" s="285" t="e">
        <f ca="1">'3 - 4 Hr Calc Data'!P61</f>
        <v>#DIV/0!</v>
      </c>
      <c r="I55" s="289" t="e">
        <f ca="1">'4 - 24 Hr Calc Data'!Q61</f>
        <v>#REF!</v>
      </c>
      <c r="J55" s="125" t="e">
        <f ca="1">'4 - 24 Hr Calc Data'!L61</f>
        <v>#DIV/0!</v>
      </c>
      <c r="K55" s="125" t="e">
        <f ca="1">'4 - 24 Hr Calc Data'!R61</f>
        <v>#REF!</v>
      </c>
      <c r="L55" s="125" t="e">
        <f ca="1">'4 - 24 Hr Calc Data'!N61</f>
        <v>#DIV/0!</v>
      </c>
      <c r="M55" s="126" t="e">
        <f ca="1">'4 - 24 Hr Calc Data'!P61</f>
        <v>#DIV/0!</v>
      </c>
      <c r="N55" s="125" t="e">
        <f ca="1">'4 - 24 Hr Calc Data'!U61</f>
        <v>#DIV/0!</v>
      </c>
      <c r="O55" s="125" t="e">
        <f ca="1">'4 - 24 Hr Calc Data'!V61</f>
        <v>#DIV/0!</v>
      </c>
      <c r="P55" s="125" t="e">
        <f ca="1">'4 - 24 Hr Calc Data'!W61</f>
        <v>#DIV/0!</v>
      </c>
      <c r="Q55" s="127" t="e">
        <f t="shared" ca="1" si="0"/>
        <v>#DIV/0!</v>
      </c>
    </row>
    <row r="56" spans="1:17" ht="14" x14ac:dyDescent="0.15">
      <c r="A56" s="134" t="str">
        <f>'3 - 4 Hr Calc Data'!A62</f>
        <v/>
      </c>
      <c r="B56" s="135">
        <f>'2 - 24 Hr Raw Data'!R58</f>
        <v>0</v>
      </c>
      <c r="C56" s="281" t="str">
        <f>'4 - 24 Hr Calc Data'!B62</f>
        <v/>
      </c>
      <c r="D56" s="284" t="e">
        <f ca="1">'3 - 4 Hr Calc Data'!Q62</f>
        <v>#DIV/0!</v>
      </c>
      <c r="E56" s="124" t="e">
        <f ca="1">'3 - 4 Hr Calc Data'!L62</f>
        <v>#DIV/0!</v>
      </c>
      <c r="F56" s="124" t="e">
        <f ca="1">'3 - 4 Hr Calc Data'!R62</f>
        <v>#DIV/0!</v>
      </c>
      <c r="G56" s="124" t="e">
        <f ca="1">'3 - 4 Hr Calc Data'!N62</f>
        <v>#DIV/0!</v>
      </c>
      <c r="H56" s="285" t="e">
        <f ca="1">'3 - 4 Hr Calc Data'!P62</f>
        <v>#DIV/0!</v>
      </c>
      <c r="I56" s="289" t="e">
        <f ca="1">'4 - 24 Hr Calc Data'!Q62</f>
        <v>#REF!</v>
      </c>
      <c r="J56" s="125" t="e">
        <f ca="1">'4 - 24 Hr Calc Data'!L62</f>
        <v>#DIV/0!</v>
      </c>
      <c r="K56" s="125" t="e">
        <f ca="1">'4 - 24 Hr Calc Data'!R62</f>
        <v>#REF!</v>
      </c>
      <c r="L56" s="125" t="e">
        <f ca="1">'4 - 24 Hr Calc Data'!N62</f>
        <v>#DIV/0!</v>
      </c>
      <c r="M56" s="126" t="e">
        <f ca="1">'4 - 24 Hr Calc Data'!P62</f>
        <v>#DIV/0!</v>
      </c>
      <c r="N56" s="125" t="e">
        <f ca="1">'4 - 24 Hr Calc Data'!U62</f>
        <v>#DIV/0!</v>
      </c>
      <c r="O56" s="125" t="e">
        <f ca="1">'4 - 24 Hr Calc Data'!V62</f>
        <v>#DIV/0!</v>
      </c>
      <c r="P56" s="125" t="e">
        <f ca="1">'4 - 24 Hr Calc Data'!W62</f>
        <v>#DIV/0!</v>
      </c>
      <c r="Q56" s="127" t="e">
        <f t="shared" ca="1" si="0"/>
        <v>#DIV/0!</v>
      </c>
    </row>
    <row r="57" spans="1:17" ht="14" x14ac:dyDescent="0.15">
      <c r="A57" s="134" t="str">
        <f>'3 - 4 Hr Calc Data'!A63</f>
        <v/>
      </c>
      <c r="B57" s="135">
        <f>'2 - 24 Hr Raw Data'!R59</f>
        <v>0</v>
      </c>
      <c r="C57" s="281" t="str">
        <f>'4 - 24 Hr Calc Data'!B63</f>
        <v/>
      </c>
      <c r="D57" s="284" t="e">
        <f ca="1">'3 - 4 Hr Calc Data'!Q63</f>
        <v>#DIV/0!</v>
      </c>
      <c r="E57" s="124" t="e">
        <f ca="1">'3 - 4 Hr Calc Data'!L63</f>
        <v>#DIV/0!</v>
      </c>
      <c r="F57" s="124" t="e">
        <f ca="1">'3 - 4 Hr Calc Data'!R63</f>
        <v>#DIV/0!</v>
      </c>
      <c r="G57" s="124" t="e">
        <f ca="1">'3 - 4 Hr Calc Data'!N63</f>
        <v>#DIV/0!</v>
      </c>
      <c r="H57" s="285" t="e">
        <f ca="1">'3 - 4 Hr Calc Data'!P63</f>
        <v>#DIV/0!</v>
      </c>
      <c r="I57" s="289" t="e">
        <f ca="1">'4 - 24 Hr Calc Data'!Q63</f>
        <v>#REF!</v>
      </c>
      <c r="J57" s="125" t="e">
        <f ca="1">'4 - 24 Hr Calc Data'!L63</f>
        <v>#DIV/0!</v>
      </c>
      <c r="K57" s="125" t="e">
        <f ca="1">'4 - 24 Hr Calc Data'!R63</f>
        <v>#REF!</v>
      </c>
      <c r="L57" s="125" t="e">
        <f ca="1">'4 - 24 Hr Calc Data'!N63</f>
        <v>#DIV/0!</v>
      </c>
      <c r="M57" s="126" t="e">
        <f ca="1">'4 - 24 Hr Calc Data'!P63</f>
        <v>#DIV/0!</v>
      </c>
      <c r="N57" s="125" t="e">
        <f ca="1">'4 - 24 Hr Calc Data'!U63</f>
        <v>#DIV/0!</v>
      </c>
      <c r="O57" s="125" t="e">
        <f ca="1">'4 - 24 Hr Calc Data'!V63</f>
        <v>#DIV/0!</v>
      </c>
      <c r="P57" s="125" t="e">
        <f ca="1">'4 - 24 Hr Calc Data'!W63</f>
        <v>#DIV/0!</v>
      </c>
      <c r="Q57" s="127" t="e">
        <f t="shared" ca="1" si="0"/>
        <v>#DIV/0!</v>
      </c>
    </row>
    <row r="58" spans="1:17" ht="14" x14ac:dyDescent="0.15">
      <c r="A58" s="134" t="str">
        <f>'3 - 4 Hr Calc Data'!A64</f>
        <v/>
      </c>
      <c r="B58" s="135">
        <f>'2 - 24 Hr Raw Data'!R60</f>
        <v>0</v>
      </c>
      <c r="C58" s="281" t="str">
        <f>'4 - 24 Hr Calc Data'!B64</f>
        <v/>
      </c>
      <c r="D58" s="284" t="e">
        <f ca="1">'3 - 4 Hr Calc Data'!Q64</f>
        <v>#DIV/0!</v>
      </c>
      <c r="E58" s="124" t="e">
        <f ca="1">'3 - 4 Hr Calc Data'!L64</f>
        <v>#DIV/0!</v>
      </c>
      <c r="F58" s="124" t="e">
        <f ca="1">'3 - 4 Hr Calc Data'!R64</f>
        <v>#DIV/0!</v>
      </c>
      <c r="G58" s="124" t="e">
        <f ca="1">'3 - 4 Hr Calc Data'!N64</f>
        <v>#DIV/0!</v>
      </c>
      <c r="H58" s="285" t="e">
        <f ca="1">'3 - 4 Hr Calc Data'!P64</f>
        <v>#DIV/0!</v>
      </c>
      <c r="I58" s="289" t="e">
        <f ca="1">'4 - 24 Hr Calc Data'!Q64</f>
        <v>#REF!</v>
      </c>
      <c r="J58" s="125" t="e">
        <f ca="1">'4 - 24 Hr Calc Data'!L64</f>
        <v>#DIV/0!</v>
      </c>
      <c r="K58" s="125" t="e">
        <f ca="1">'4 - 24 Hr Calc Data'!R64</f>
        <v>#REF!</v>
      </c>
      <c r="L58" s="125" t="e">
        <f ca="1">'4 - 24 Hr Calc Data'!N64</f>
        <v>#DIV/0!</v>
      </c>
      <c r="M58" s="126" t="e">
        <f ca="1">'4 - 24 Hr Calc Data'!P64</f>
        <v>#DIV/0!</v>
      </c>
      <c r="N58" s="125" t="e">
        <f ca="1">'4 - 24 Hr Calc Data'!U64</f>
        <v>#DIV/0!</v>
      </c>
      <c r="O58" s="125" t="e">
        <f ca="1">'4 - 24 Hr Calc Data'!V64</f>
        <v>#DIV/0!</v>
      </c>
      <c r="P58" s="125" t="e">
        <f ca="1">'4 - 24 Hr Calc Data'!W64</f>
        <v>#DIV/0!</v>
      </c>
      <c r="Q58" s="127" t="e">
        <f t="shared" ca="1" si="0"/>
        <v>#DIV/0!</v>
      </c>
    </row>
    <row r="59" spans="1:17" ht="14" x14ac:dyDescent="0.15">
      <c r="A59" s="134" t="str">
        <f>'3 - 4 Hr Calc Data'!A65</f>
        <v/>
      </c>
      <c r="B59" s="135">
        <f>'2 - 24 Hr Raw Data'!R61</f>
        <v>0</v>
      </c>
      <c r="C59" s="281" t="str">
        <f>'4 - 24 Hr Calc Data'!B65</f>
        <v/>
      </c>
      <c r="D59" s="284" t="e">
        <f ca="1">'3 - 4 Hr Calc Data'!Q65</f>
        <v>#DIV/0!</v>
      </c>
      <c r="E59" s="124" t="e">
        <f ca="1">'3 - 4 Hr Calc Data'!L65</f>
        <v>#DIV/0!</v>
      </c>
      <c r="F59" s="124" t="e">
        <f ca="1">'3 - 4 Hr Calc Data'!R65</f>
        <v>#DIV/0!</v>
      </c>
      <c r="G59" s="124" t="e">
        <f ca="1">'3 - 4 Hr Calc Data'!N65</f>
        <v>#DIV/0!</v>
      </c>
      <c r="H59" s="285" t="e">
        <f ca="1">'3 - 4 Hr Calc Data'!P65</f>
        <v>#DIV/0!</v>
      </c>
      <c r="I59" s="289" t="e">
        <f ca="1">'4 - 24 Hr Calc Data'!Q65</f>
        <v>#REF!</v>
      </c>
      <c r="J59" s="125" t="e">
        <f ca="1">'4 - 24 Hr Calc Data'!L65</f>
        <v>#DIV/0!</v>
      </c>
      <c r="K59" s="125" t="e">
        <f ca="1">'4 - 24 Hr Calc Data'!R65</f>
        <v>#REF!</v>
      </c>
      <c r="L59" s="125" t="e">
        <f ca="1">'4 - 24 Hr Calc Data'!N65</f>
        <v>#DIV/0!</v>
      </c>
      <c r="M59" s="126" t="e">
        <f ca="1">'4 - 24 Hr Calc Data'!P65</f>
        <v>#DIV/0!</v>
      </c>
      <c r="N59" s="125" t="e">
        <f ca="1">'4 - 24 Hr Calc Data'!U65</f>
        <v>#DIV/0!</v>
      </c>
      <c r="O59" s="125" t="e">
        <f ca="1">'4 - 24 Hr Calc Data'!V65</f>
        <v>#DIV/0!</v>
      </c>
      <c r="P59" s="125" t="e">
        <f ca="1">'4 - 24 Hr Calc Data'!W65</f>
        <v>#DIV/0!</v>
      </c>
      <c r="Q59" s="127" t="e">
        <f t="shared" ca="1" si="0"/>
        <v>#DIV/0!</v>
      </c>
    </row>
    <row r="60" spans="1:17" ht="14" x14ac:dyDescent="0.15">
      <c r="A60" s="134" t="str">
        <f>'3 - 4 Hr Calc Data'!A66</f>
        <v/>
      </c>
      <c r="B60" s="135">
        <f>'2 - 24 Hr Raw Data'!R62</f>
        <v>0</v>
      </c>
      <c r="C60" s="281" t="str">
        <f>'4 - 24 Hr Calc Data'!B66</f>
        <v/>
      </c>
      <c r="D60" s="284" t="e">
        <f ca="1">'3 - 4 Hr Calc Data'!Q66</f>
        <v>#DIV/0!</v>
      </c>
      <c r="E60" s="124" t="e">
        <f ca="1">'3 - 4 Hr Calc Data'!L66</f>
        <v>#DIV/0!</v>
      </c>
      <c r="F60" s="124" t="e">
        <f ca="1">'3 - 4 Hr Calc Data'!R66</f>
        <v>#DIV/0!</v>
      </c>
      <c r="G60" s="124" t="e">
        <f ca="1">'3 - 4 Hr Calc Data'!N66</f>
        <v>#DIV/0!</v>
      </c>
      <c r="H60" s="285" t="e">
        <f ca="1">'3 - 4 Hr Calc Data'!P66</f>
        <v>#DIV/0!</v>
      </c>
      <c r="I60" s="289" t="e">
        <f ca="1">'4 - 24 Hr Calc Data'!Q66</f>
        <v>#REF!</v>
      </c>
      <c r="J60" s="125" t="e">
        <f ca="1">'4 - 24 Hr Calc Data'!L66</f>
        <v>#DIV/0!</v>
      </c>
      <c r="K60" s="125" t="e">
        <f ca="1">'4 - 24 Hr Calc Data'!R66</f>
        <v>#REF!</v>
      </c>
      <c r="L60" s="125" t="e">
        <f ca="1">'4 - 24 Hr Calc Data'!N66</f>
        <v>#DIV/0!</v>
      </c>
      <c r="M60" s="126" t="e">
        <f ca="1">'4 - 24 Hr Calc Data'!P66</f>
        <v>#DIV/0!</v>
      </c>
      <c r="N60" s="125" t="e">
        <f ca="1">'4 - 24 Hr Calc Data'!U66</f>
        <v>#DIV/0!</v>
      </c>
      <c r="O60" s="125" t="e">
        <f ca="1">'4 - 24 Hr Calc Data'!V66</f>
        <v>#DIV/0!</v>
      </c>
      <c r="P60" s="125" t="e">
        <f ca="1">'4 - 24 Hr Calc Data'!W66</f>
        <v>#DIV/0!</v>
      </c>
      <c r="Q60" s="127" t="e">
        <f t="shared" ca="1" si="0"/>
        <v>#DIV/0!</v>
      </c>
    </row>
    <row r="61" spans="1:17" ht="14" x14ac:dyDescent="0.15">
      <c r="A61" s="134" t="str">
        <f>'3 - 4 Hr Calc Data'!A67</f>
        <v/>
      </c>
      <c r="B61" s="135">
        <f>'2 - 24 Hr Raw Data'!R63</f>
        <v>0</v>
      </c>
      <c r="C61" s="281" t="str">
        <f>'4 - 24 Hr Calc Data'!B67</f>
        <v/>
      </c>
      <c r="D61" s="284" t="e">
        <f ca="1">'3 - 4 Hr Calc Data'!Q67</f>
        <v>#DIV/0!</v>
      </c>
      <c r="E61" s="124" t="e">
        <f ca="1">'3 - 4 Hr Calc Data'!L67</f>
        <v>#DIV/0!</v>
      </c>
      <c r="F61" s="124" t="e">
        <f ca="1">'3 - 4 Hr Calc Data'!R67</f>
        <v>#DIV/0!</v>
      </c>
      <c r="G61" s="124" t="e">
        <f ca="1">'3 - 4 Hr Calc Data'!N67</f>
        <v>#DIV/0!</v>
      </c>
      <c r="H61" s="285" t="e">
        <f ca="1">'3 - 4 Hr Calc Data'!P67</f>
        <v>#DIV/0!</v>
      </c>
      <c r="I61" s="289" t="e">
        <f ca="1">'4 - 24 Hr Calc Data'!Q67</f>
        <v>#REF!</v>
      </c>
      <c r="J61" s="125" t="e">
        <f ca="1">'4 - 24 Hr Calc Data'!L67</f>
        <v>#DIV/0!</v>
      </c>
      <c r="K61" s="125" t="e">
        <f ca="1">'4 - 24 Hr Calc Data'!R67</f>
        <v>#REF!</v>
      </c>
      <c r="L61" s="125" t="e">
        <f ca="1">'4 - 24 Hr Calc Data'!N67</f>
        <v>#DIV/0!</v>
      </c>
      <c r="M61" s="126" t="e">
        <f ca="1">'4 - 24 Hr Calc Data'!P67</f>
        <v>#DIV/0!</v>
      </c>
      <c r="N61" s="125" t="e">
        <f ca="1">'4 - 24 Hr Calc Data'!U67</f>
        <v>#DIV/0!</v>
      </c>
      <c r="O61" s="125" t="e">
        <f ca="1">'4 - 24 Hr Calc Data'!V67</f>
        <v>#DIV/0!</v>
      </c>
      <c r="P61" s="125" t="e">
        <f ca="1">'4 - 24 Hr Calc Data'!W67</f>
        <v>#DIV/0!</v>
      </c>
      <c r="Q61" s="127" t="e">
        <f t="shared" ca="1" si="0"/>
        <v>#DIV/0!</v>
      </c>
    </row>
    <row r="62" spans="1:17" ht="14" x14ac:dyDescent="0.15">
      <c r="A62" s="134" t="str">
        <f>'3 - 4 Hr Calc Data'!A68</f>
        <v/>
      </c>
      <c r="B62" s="135">
        <f>'2 - 24 Hr Raw Data'!R64</f>
        <v>0</v>
      </c>
      <c r="C62" s="281" t="str">
        <f>'4 - 24 Hr Calc Data'!B68</f>
        <v/>
      </c>
      <c r="D62" s="284" t="e">
        <f ca="1">'3 - 4 Hr Calc Data'!Q68</f>
        <v>#DIV/0!</v>
      </c>
      <c r="E62" s="124" t="e">
        <f ca="1">'3 - 4 Hr Calc Data'!L68</f>
        <v>#DIV/0!</v>
      </c>
      <c r="F62" s="124" t="e">
        <f ca="1">'3 - 4 Hr Calc Data'!R68</f>
        <v>#DIV/0!</v>
      </c>
      <c r="G62" s="124" t="e">
        <f ca="1">'3 - 4 Hr Calc Data'!N68</f>
        <v>#DIV/0!</v>
      </c>
      <c r="H62" s="285" t="e">
        <f ca="1">'3 - 4 Hr Calc Data'!P68</f>
        <v>#DIV/0!</v>
      </c>
      <c r="I62" s="289" t="e">
        <f ca="1">'4 - 24 Hr Calc Data'!Q68</f>
        <v>#REF!</v>
      </c>
      <c r="J62" s="125" t="e">
        <f ca="1">'4 - 24 Hr Calc Data'!L68</f>
        <v>#DIV/0!</v>
      </c>
      <c r="K62" s="125" t="e">
        <f ca="1">'4 - 24 Hr Calc Data'!R68</f>
        <v>#REF!</v>
      </c>
      <c r="L62" s="125" t="e">
        <f ca="1">'4 - 24 Hr Calc Data'!N68</f>
        <v>#DIV/0!</v>
      </c>
      <c r="M62" s="126" t="e">
        <f ca="1">'4 - 24 Hr Calc Data'!P68</f>
        <v>#DIV/0!</v>
      </c>
      <c r="N62" s="125" t="e">
        <f ca="1">'4 - 24 Hr Calc Data'!U68</f>
        <v>#DIV/0!</v>
      </c>
      <c r="O62" s="125" t="e">
        <f ca="1">'4 - 24 Hr Calc Data'!V68</f>
        <v>#DIV/0!</v>
      </c>
      <c r="P62" s="125" t="e">
        <f ca="1">'4 - 24 Hr Calc Data'!W68</f>
        <v>#DIV/0!</v>
      </c>
      <c r="Q62" s="127" t="e">
        <f t="shared" ca="1" si="0"/>
        <v>#DIV/0!</v>
      </c>
    </row>
    <row r="63" spans="1:17" ht="14" x14ac:dyDescent="0.15">
      <c r="A63" s="134" t="str">
        <f>'3 - 4 Hr Calc Data'!A69</f>
        <v/>
      </c>
      <c r="B63" s="135">
        <f>'2 - 24 Hr Raw Data'!R65</f>
        <v>0</v>
      </c>
      <c r="C63" s="281" t="str">
        <f>'4 - 24 Hr Calc Data'!B69</f>
        <v/>
      </c>
      <c r="D63" s="284" t="e">
        <f ca="1">'3 - 4 Hr Calc Data'!Q69</f>
        <v>#DIV/0!</v>
      </c>
      <c r="E63" s="124" t="e">
        <f ca="1">'3 - 4 Hr Calc Data'!L69</f>
        <v>#DIV/0!</v>
      </c>
      <c r="F63" s="124" t="e">
        <f ca="1">'3 - 4 Hr Calc Data'!R69</f>
        <v>#DIV/0!</v>
      </c>
      <c r="G63" s="124" t="e">
        <f ca="1">'3 - 4 Hr Calc Data'!N69</f>
        <v>#DIV/0!</v>
      </c>
      <c r="H63" s="285" t="e">
        <f ca="1">'3 - 4 Hr Calc Data'!P69</f>
        <v>#DIV/0!</v>
      </c>
      <c r="I63" s="289" t="e">
        <f ca="1">'4 - 24 Hr Calc Data'!Q69</f>
        <v>#REF!</v>
      </c>
      <c r="J63" s="125" t="e">
        <f ca="1">'4 - 24 Hr Calc Data'!L69</f>
        <v>#DIV/0!</v>
      </c>
      <c r="K63" s="125" t="e">
        <f ca="1">'4 - 24 Hr Calc Data'!R69</f>
        <v>#REF!</v>
      </c>
      <c r="L63" s="125" t="e">
        <f ca="1">'4 - 24 Hr Calc Data'!N69</f>
        <v>#DIV/0!</v>
      </c>
      <c r="M63" s="126" t="e">
        <f ca="1">'4 - 24 Hr Calc Data'!P69</f>
        <v>#DIV/0!</v>
      </c>
      <c r="N63" s="125" t="e">
        <f ca="1">'4 - 24 Hr Calc Data'!U69</f>
        <v>#DIV/0!</v>
      </c>
      <c r="O63" s="125" t="e">
        <f ca="1">'4 - 24 Hr Calc Data'!V69</f>
        <v>#DIV/0!</v>
      </c>
      <c r="P63" s="125" t="e">
        <f ca="1">'4 - 24 Hr Calc Data'!W69</f>
        <v>#DIV/0!</v>
      </c>
      <c r="Q63" s="127" t="e">
        <f t="shared" ca="1" si="0"/>
        <v>#DIV/0!</v>
      </c>
    </row>
    <row r="64" spans="1:17" ht="14" x14ac:dyDescent="0.15">
      <c r="A64" s="134" t="str">
        <f>'3 - 4 Hr Calc Data'!A70</f>
        <v/>
      </c>
      <c r="B64" s="135">
        <f>'2 - 24 Hr Raw Data'!R66</f>
        <v>0</v>
      </c>
      <c r="C64" s="281" t="str">
        <f>'4 - 24 Hr Calc Data'!B70</f>
        <v/>
      </c>
      <c r="D64" s="284" t="e">
        <f ca="1">'3 - 4 Hr Calc Data'!Q70</f>
        <v>#DIV/0!</v>
      </c>
      <c r="E64" s="124" t="e">
        <f ca="1">'3 - 4 Hr Calc Data'!L70</f>
        <v>#DIV/0!</v>
      </c>
      <c r="F64" s="124" t="e">
        <f ca="1">'3 - 4 Hr Calc Data'!R70</f>
        <v>#DIV/0!</v>
      </c>
      <c r="G64" s="124" t="e">
        <f ca="1">'3 - 4 Hr Calc Data'!N70</f>
        <v>#DIV/0!</v>
      </c>
      <c r="H64" s="285" t="e">
        <f ca="1">'3 - 4 Hr Calc Data'!P70</f>
        <v>#DIV/0!</v>
      </c>
      <c r="I64" s="289" t="e">
        <f ca="1">'4 - 24 Hr Calc Data'!Q70</f>
        <v>#REF!</v>
      </c>
      <c r="J64" s="125" t="e">
        <f ca="1">'4 - 24 Hr Calc Data'!L70</f>
        <v>#DIV/0!</v>
      </c>
      <c r="K64" s="125" t="e">
        <f ca="1">'4 - 24 Hr Calc Data'!R70</f>
        <v>#REF!</v>
      </c>
      <c r="L64" s="125" t="e">
        <f ca="1">'4 - 24 Hr Calc Data'!N70</f>
        <v>#DIV/0!</v>
      </c>
      <c r="M64" s="126" t="e">
        <f ca="1">'4 - 24 Hr Calc Data'!P70</f>
        <v>#DIV/0!</v>
      </c>
      <c r="N64" s="125" t="e">
        <f ca="1">'4 - 24 Hr Calc Data'!U70</f>
        <v>#DIV/0!</v>
      </c>
      <c r="O64" s="125" t="e">
        <f ca="1">'4 - 24 Hr Calc Data'!V70</f>
        <v>#DIV/0!</v>
      </c>
      <c r="P64" s="125" t="e">
        <f ca="1">'4 - 24 Hr Calc Data'!W70</f>
        <v>#DIV/0!</v>
      </c>
      <c r="Q64" s="127" t="e">
        <f t="shared" ca="1" si="0"/>
        <v>#DIV/0!</v>
      </c>
    </row>
    <row r="65" spans="1:17" ht="14" x14ac:dyDescent="0.15">
      <c r="A65" s="134" t="str">
        <f>'3 - 4 Hr Calc Data'!A71</f>
        <v/>
      </c>
      <c r="B65" s="135">
        <f>'2 - 24 Hr Raw Data'!R67</f>
        <v>0</v>
      </c>
      <c r="C65" s="281" t="str">
        <f>'4 - 24 Hr Calc Data'!B71</f>
        <v/>
      </c>
      <c r="D65" s="284" t="e">
        <f ca="1">'3 - 4 Hr Calc Data'!Q71</f>
        <v>#DIV/0!</v>
      </c>
      <c r="E65" s="124" t="e">
        <f ca="1">'3 - 4 Hr Calc Data'!L71</f>
        <v>#DIV/0!</v>
      </c>
      <c r="F65" s="124" t="e">
        <f ca="1">'3 - 4 Hr Calc Data'!R71</f>
        <v>#DIV/0!</v>
      </c>
      <c r="G65" s="124" t="e">
        <f ca="1">'3 - 4 Hr Calc Data'!N71</f>
        <v>#DIV/0!</v>
      </c>
      <c r="H65" s="285" t="e">
        <f ca="1">'3 - 4 Hr Calc Data'!P71</f>
        <v>#DIV/0!</v>
      </c>
      <c r="I65" s="289" t="e">
        <f ca="1">'4 - 24 Hr Calc Data'!Q71</f>
        <v>#REF!</v>
      </c>
      <c r="J65" s="125" t="e">
        <f ca="1">'4 - 24 Hr Calc Data'!L71</f>
        <v>#DIV/0!</v>
      </c>
      <c r="K65" s="125" t="e">
        <f ca="1">'4 - 24 Hr Calc Data'!R71</f>
        <v>#REF!</v>
      </c>
      <c r="L65" s="125" t="e">
        <f ca="1">'4 - 24 Hr Calc Data'!N71</f>
        <v>#DIV/0!</v>
      </c>
      <c r="M65" s="126" t="e">
        <f ca="1">'4 - 24 Hr Calc Data'!P71</f>
        <v>#DIV/0!</v>
      </c>
      <c r="N65" s="125" t="e">
        <f ca="1">'4 - 24 Hr Calc Data'!U71</f>
        <v>#DIV/0!</v>
      </c>
      <c r="O65" s="125" t="e">
        <f ca="1">'4 - 24 Hr Calc Data'!V71</f>
        <v>#DIV/0!</v>
      </c>
      <c r="P65" s="125" t="e">
        <f ca="1">'4 - 24 Hr Calc Data'!W71</f>
        <v>#DIV/0!</v>
      </c>
      <c r="Q65" s="127" t="e">
        <f t="shared" ca="1" si="0"/>
        <v>#DIV/0!</v>
      </c>
    </row>
    <row r="66" spans="1:17" ht="14" x14ac:dyDescent="0.15">
      <c r="A66" s="134" t="str">
        <f>'3 - 4 Hr Calc Data'!A72</f>
        <v/>
      </c>
      <c r="B66" s="135">
        <f>'2 - 24 Hr Raw Data'!R68</f>
        <v>0</v>
      </c>
      <c r="C66" s="281" t="str">
        <f>'4 - 24 Hr Calc Data'!B72</f>
        <v/>
      </c>
      <c r="D66" s="284" t="e">
        <f ca="1">'3 - 4 Hr Calc Data'!Q72</f>
        <v>#DIV/0!</v>
      </c>
      <c r="E66" s="124" t="e">
        <f ca="1">'3 - 4 Hr Calc Data'!L72</f>
        <v>#DIV/0!</v>
      </c>
      <c r="F66" s="124" t="e">
        <f ca="1">'3 - 4 Hr Calc Data'!R72</f>
        <v>#DIV/0!</v>
      </c>
      <c r="G66" s="124" t="e">
        <f ca="1">'3 - 4 Hr Calc Data'!N72</f>
        <v>#DIV/0!</v>
      </c>
      <c r="H66" s="285" t="e">
        <f ca="1">'3 - 4 Hr Calc Data'!P72</f>
        <v>#DIV/0!</v>
      </c>
      <c r="I66" s="289" t="e">
        <f ca="1">'4 - 24 Hr Calc Data'!Q72</f>
        <v>#REF!</v>
      </c>
      <c r="J66" s="125" t="e">
        <f ca="1">'4 - 24 Hr Calc Data'!L72</f>
        <v>#DIV/0!</v>
      </c>
      <c r="K66" s="125" t="e">
        <f ca="1">'4 - 24 Hr Calc Data'!R72</f>
        <v>#REF!</v>
      </c>
      <c r="L66" s="125" t="e">
        <f ca="1">'4 - 24 Hr Calc Data'!N72</f>
        <v>#DIV/0!</v>
      </c>
      <c r="M66" s="126" t="e">
        <f ca="1">'4 - 24 Hr Calc Data'!P72</f>
        <v>#DIV/0!</v>
      </c>
      <c r="N66" s="125" t="e">
        <f ca="1">'4 - 24 Hr Calc Data'!U72</f>
        <v>#DIV/0!</v>
      </c>
      <c r="O66" s="125" t="e">
        <f ca="1">'4 - 24 Hr Calc Data'!V72</f>
        <v>#DIV/0!</v>
      </c>
      <c r="P66" s="125" t="e">
        <f ca="1">'4 - 24 Hr Calc Data'!W72</f>
        <v>#DIV/0!</v>
      </c>
      <c r="Q66" s="127" t="e">
        <f t="shared" ca="1" si="0"/>
        <v>#DIV/0!</v>
      </c>
    </row>
    <row r="67" spans="1:17" ht="14" x14ac:dyDescent="0.15">
      <c r="A67" s="134" t="str">
        <f>'3 - 4 Hr Calc Data'!A73</f>
        <v/>
      </c>
      <c r="B67" s="135">
        <f>'2 - 24 Hr Raw Data'!R69</f>
        <v>0</v>
      </c>
      <c r="C67" s="281" t="str">
        <f>'4 - 24 Hr Calc Data'!B73</f>
        <v/>
      </c>
      <c r="D67" s="284" t="e">
        <f ca="1">'3 - 4 Hr Calc Data'!Q73</f>
        <v>#DIV/0!</v>
      </c>
      <c r="E67" s="124" t="e">
        <f ca="1">'3 - 4 Hr Calc Data'!L73</f>
        <v>#DIV/0!</v>
      </c>
      <c r="F67" s="124" t="e">
        <f ca="1">'3 - 4 Hr Calc Data'!R73</f>
        <v>#DIV/0!</v>
      </c>
      <c r="G67" s="124" t="e">
        <f ca="1">'3 - 4 Hr Calc Data'!N73</f>
        <v>#DIV/0!</v>
      </c>
      <c r="H67" s="285" t="e">
        <f ca="1">'3 - 4 Hr Calc Data'!P73</f>
        <v>#DIV/0!</v>
      </c>
      <c r="I67" s="289" t="e">
        <f ca="1">'4 - 24 Hr Calc Data'!Q73</f>
        <v>#REF!</v>
      </c>
      <c r="J67" s="125" t="e">
        <f ca="1">'4 - 24 Hr Calc Data'!L73</f>
        <v>#DIV/0!</v>
      </c>
      <c r="K67" s="125" t="e">
        <f ca="1">'4 - 24 Hr Calc Data'!R73</f>
        <v>#REF!</v>
      </c>
      <c r="L67" s="125" t="e">
        <f ca="1">'4 - 24 Hr Calc Data'!N73</f>
        <v>#DIV/0!</v>
      </c>
      <c r="M67" s="126" t="e">
        <f ca="1">'4 - 24 Hr Calc Data'!P73</f>
        <v>#DIV/0!</v>
      </c>
      <c r="N67" s="125" t="e">
        <f ca="1">'4 - 24 Hr Calc Data'!U73</f>
        <v>#DIV/0!</v>
      </c>
      <c r="O67" s="125" t="e">
        <f ca="1">'4 - 24 Hr Calc Data'!V73</f>
        <v>#DIV/0!</v>
      </c>
      <c r="P67" s="125" t="e">
        <f ca="1">'4 - 24 Hr Calc Data'!W73</f>
        <v>#DIV/0!</v>
      </c>
      <c r="Q67" s="127" t="e">
        <f t="shared" ca="1" si="0"/>
        <v>#DIV/0!</v>
      </c>
    </row>
    <row r="68" spans="1:17" ht="14" x14ac:dyDescent="0.15">
      <c r="A68" s="134" t="str">
        <f>'3 - 4 Hr Calc Data'!A74</f>
        <v/>
      </c>
      <c r="B68" s="135">
        <f>'2 - 24 Hr Raw Data'!R70</f>
        <v>0</v>
      </c>
      <c r="C68" s="281" t="str">
        <f>'4 - 24 Hr Calc Data'!B74</f>
        <v/>
      </c>
      <c r="D68" s="284" t="e">
        <f ca="1">'3 - 4 Hr Calc Data'!Q74</f>
        <v>#DIV/0!</v>
      </c>
      <c r="E68" s="124" t="e">
        <f ca="1">'3 - 4 Hr Calc Data'!L74</f>
        <v>#DIV/0!</v>
      </c>
      <c r="F68" s="124" t="e">
        <f ca="1">'3 - 4 Hr Calc Data'!R74</f>
        <v>#DIV/0!</v>
      </c>
      <c r="G68" s="124" t="e">
        <f ca="1">'3 - 4 Hr Calc Data'!N74</f>
        <v>#DIV/0!</v>
      </c>
      <c r="H68" s="285" t="e">
        <f ca="1">'3 - 4 Hr Calc Data'!P74</f>
        <v>#DIV/0!</v>
      </c>
      <c r="I68" s="289" t="e">
        <f ca="1">'4 - 24 Hr Calc Data'!Q74</f>
        <v>#REF!</v>
      </c>
      <c r="J68" s="125" t="e">
        <f ca="1">'4 - 24 Hr Calc Data'!L74</f>
        <v>#DIV/0!</v>
      </c>
      <c r="K68" s="125" t="e">
        <f ca="1">'4 - 24 Hr Calc Data'!R74</f>
        <v>#REF!</v>
      </c>
      <c r="L68" s="125" t="e">
        <f ca="1">'4 - 24 Hr Calc Data'!N74</f>
        <v>#DIV/0!</v>
      </c>
      <c r="M68" s="126" t="e">
        <f ca="1">'4 - 24 Hr Calc Data'!P74</f>
        <v>#DIV/0!</v>
      </c>
      <c r="N68" s="125" t="e">
        <f ca="1">'4 - 24 Hr Calc Data'!U74</f>
        <v>#DIV/0!</v>
      </c>
      <c r="O68" s="125" t="e">
        <f ca="1">'4 - 24 Hr Calc Data'!V74</f>
        <v>#DIV/0!</v>
      </c>
      <c r="P68" s="125" t="e">
        <f ca="1">'4 - 24 Hr Calc Data'!W74</f>
        <v>#DIV/0!</v>
      </c>
      <c r="Q68" s="127" t="e">
        <f t="shared" ca="1" si="0"/>
        <v>#DIV/0!</v>
      </c>
    </row>
    <row r="69" spans="1:17" ht="14" x14ac:dyDescent="0.15">
      <c r="A69" s="134" t="str">
        <f>'3 - 4 Hr Calc Data'!A75</f>
        <v/>
      </c>
      <c r="B69" s="135">
        <f>'2 - 24 Hr Raw Data'!R71</f>
        <v>0</v>
      </c>
      <c r="C69" s="281" t="str">
        <f>'4 - 24 Hr Calc Data'!B75</f>
        <v/>
      </c>
      <c r="D69" s="284" t="e">
        <f ca="1">'3 - 4 Hr Calc Data'!Q75</f>
        <v>#DIV/0!</v>
      </c>
      <c r="E69" s="124" t="e">
        <f ca="1">'3 - 4 Hr Calc Data'!L75</f>
        <v>#DIV/0!</v>
      </c>
      <c r="F69" s="124" t="e">
        <f ca="1">'3 - 4 Hr Calc Data'!R75</f>
        <v>#DIV/0!</v>
      </c>
      <c r="G69" s="124" t="e">
        <f ca="1">'3 - 4 Hr Calc Data'!N75</f>
        <v>#DIV/0!</v>
      </c>
      <c r="H69" s="285" t="e">
        <f ca="1">'3 - 4 Hr Calc Data'!P75</f>
        <v>#DIV/0!</v>
      </c>
      <c r="I69" s="289" t="e">
        <f ca="1">'4 - 24 Hr Calc Data'!Q75</f>
        <v>#REF!</v>
      </c>
      <c r="J69" s="125" t="e">
        <f ca="1">'4 - 24 Hr Calc Data'!L75</f>
        <v>#DIV/0!</v>
      </c>
      <c r="K69" s="125" t="e">
        <f ca="1">'4 - 24 Hr Calc Data'!R75</f>
        <v>#REF!</v>
      </c>
      <c r="L69" s="125" t="e">
        <f ca="1">'4 - 24 Hr Calc Data'!N75</f>
        <v>#DIV/0!</v>
      </c>
      <c r="M69" s="126" t="e">
        <f ca="1">'4 - 24 Hr Calc Data'!P75</f>
        <v>#DIV/0!</v>
      </c>
      <c r="N69" s="125" t="e">
        <f ca="1">'4 - 24 Hr Calc Data'!U75</f>
        <v>#DIV/0!</v>
      </c>
      <c r="O69" s="125" t="e">
        <f ca="1">'4 - 24 Hr Calc Data'!V75</f>
        <v>#DIV/0!</v>
      </c>
      <c r="P69" s="125" t="e">
        <f ca="1">'4 - 24 Hr Calc Data'!W75</f>
        <v>#DIV/0!</v>
      </c>
      <c r="Q69" s="127" t="e">
        <f t="shared" ca="1" si="0"/>
        <v>#DIV/0!</v>
      </c>
    </row>
    <row r="70" spans="1:17" ht="14" x14ac:dyDescent="0.15">
      <c r="A70" s="134" t="str">
        <f>'3 - 4 Hr Calc Data'!A76</f>
        <v/>
      </c>
      <c r="B70" s="135">
        <f>'2 - 24 Hr Raw Data'!R72</f>
        <v>0</v>
      </c>
      <c r="C70" s="281" t="str">
        <f>'4 - 24 Hr Calc Data'!B76</f>
        <v/>
      </c>
      <c r="D70" s="284" t="e">
        <f ca="1">'3 - 4 Hr Calc Data'!Q76</f>
        <v>#DIV/0!</v>
      </c>
      <c r="E70" s="124" t="e">
        <f ca="1">'3 - 4 Hr Calc Data'!L76</f>
        <v>#DIV/0!</v>
      </c>
      <c r="F70" s="124" t="e">
        <f ca="1">'3 - 4 Hr Calc Data'!R76</f>
        <v>#DIV/0!</v>
      </c>
      <c r="G70" s="124" t="e">
        <f ca="1">'3 - 4 Hr Calc Data'!N76</f>
        <v>#DIV/0!</v>
      </c>
      <c r="H70" s="285" t="e">
        <f ca="1">'3 - 4 Hr Calc Data'!P76</f>
        <v>#DIV/0!</v>
      </c>
      <c r="I70" s="289" t="e">
        <f ca="1">'4 - 24 Hr Calc Data'!Q76</f>
        <v>#REF!</v>
      </c>
      <c r="J70" s="125" t="e">
        <f ca="1">'4 - 24 Hr Calc Data'!L76</f>
        <v>#DIV/0!</v>
      </c>
      <c r="K70" s="125" t="e">
        <f ca="1">'4 - 24 Hr Calc Data'!R76</f>
        <v>#REF!</v>
      </c>
      <c r="L70" s="125" t="e">
        <f ca="1">'4 - 24 Hr Calc Data'!N76</f>
        <v>#DIV/0!</v>
      </c>
      <c r="M70" s="126" t="e">
        <f ca="1">'4 - 24 Hr Calc Data'!P76</f>
        <v>#DIV/0!</v>
      </c>
      <c r="N70" s="125" t="e">
        <f ca="1">'4 - 24 Hr Calc Data'!U76</f>
        <v>#DIV/0!</v>
      </c>
      <c r="O70" s="125" t="e">
        <f ca="1">'4 - 24 Hr Calc Data'!V76</f>
        <v>#DIV/0!</v>
      </c>
      <c r="P70" s="125" t="e">
        <f ca="1">'4 - 24 Hr Calc Data'!W76</f>
        <v>#DIV/0!</v>
      </c>
      <c r="Q70" s="127" t="e">
        <f t="shared" ca="1" si="0"/>
        <v>#DIV/0!</v>
      </c>
    </row>
    <row r="71" spans="1:17" ht="14" x14ac:dyDescent="0.15">
      <c r="A71" s="134" t="str">
        <f>'3 - 4 Hr Calc Data'!A77</f>
        <v/>
      </c>
      <c r="B71" s="135">
        <f>'2 - 24 Hr Raw Data'!R73</f>
        <v>0</v>
      </c>
      <c r="C71" s="281" t="str">
        <f>'4 - 24 Hr Calc Data'!B77</f>
        <v/>
      </c>
      <c r="D71" s="284" t="e">
        <f ca="1">'3 - 4 Hr Calc Data'!Q77</f>
        <v>#DIV/0!</v>
      </c>
      <c r="E71" s="124" t="e">
        <f ca="1">'3 - 4 Hr Calc Data'!L77</f>
        <v>#DIV/0!</v>
      </c>
      <c r="F71" s="124" t="e">
        <f ca="1">'3 - 4 Hr Calc Data'!R77</f>
        <v>#DIV/0!</v>
      </c>
      <c r="G71" s="124" t="e">
        <f ca="1">'3 - 4 Hr Calc Data'!N77</f>
        <v>#DIV/0!</v>
      </c>
      <c r="H71" s="285" t="e">
        <f ca="1">'3 - 4 Hr Calc Data'!P77</f>
        <v>#DIV/0!</v>
      </c>
      <c r="I71" s="289" t="e">
        <f ca="1">'4 - 24 Hr Calc Data'!Q77</f>
        <v>#REF!</v>
      </c>
      <c r="J71" s="125" t="e">
        <f ca="1">'4 - 24 Hr Calc Data'!L77</f>
        <v>#DIV/0!</v>
      </c>
      <c r="K71" s="125" t="e">
        <f ca="1">'4 - 24 Hr Calc Data'!R77</f>
        <v>#REF!</v>
      </c>
      <c r="L71" s="125" t="e">
        <f ca="1">'4 - 24 Hr Calc Data'!N77</f>
        <v>#DIV/0!</v>
      </c>
      <c r="M71" s="126" t="e">
        <f ca="1">'4 - 24 Hr Calc Data'!P77</f>
        <v>#DIV/0!</v>
      </c>
      <c r="N71" s="125" t="e">
        <f ca="1">'4 - 24 Hr Calc Data'!U77</f>
        <v>#DIV/0!</v>
      </c>
      <c r="O71" s="125" t="e">
        <f ca="1">'4 - 24 Hr Calc Data'!V77</f>
        <v>#DIV/0!</v>
      </c>
      <c r="P71" s="125" t="e">
        <f ca="1">'4 - 24 Hr Calc Data'!W77</f>
        <v>#DIV/0!</v>
      </c>
      <c r="Q71" s="127" t="e">
        <f t="shared" ref="Q71:Q101" ca="1" si="1">IF(N71="","",100-N71)</f>
        <v>#DIV/0!</v>
      </c>
    </row>
    <row r="72" spans="1:17" ht="14" x14ac:dyDescent="0.15">
      <c r="A72" s="134" t="str">
        <f>'3 - 4 Hr Calc Data'!A78</f>
        <v/>
      </c>
      <c r="B72" s="135">
        <f>'2 - 24 Hr Raw Data'!R74</f>
        <v>0</v>
      </c>
      <c r="C72" s="281" t="str">
        <f>'4 - 24 Hr Calc Data'!B78</f>
        <v/>
      </c>
      <c r="D72" s="284" t="e">
        <f ca="1">'3 - 4 Hr Calc Data'!Q78</f>
        <v>#DIV/0!</v>
      </c>
      <c r="E72" s="124" t="e">
        <f ca="1">'3 - 4 Hr Calc Data'!L78</f>
        <v>#DIV/0!</v>
      </c>
      <c r="F72" s="124" t="e">
        <f ca="1">'3 - 4 Hr Calc Data'!R78</f>
        <v>#DIV/0!</v>
      </c>
      <c r="G72" s="124" t="e">
        <f ca="1">'3 - 4 Hr Calc Data'!N78</f>
        <v>#DIV/0!</v>
      </c>
      <c r="H72" s="285" t="e">
        <f ca="1">'3 - 4 Hr Calc Data'!P78</f>
        <v>#DIV/0!</v>
      </c>
      <c r="I72" s="289" t="e">
        <f ca="1">'4 - 24 Hr Calc Data'!Q78</f>
        <v>#REF!</v>
      </c>
      <c r="J72" s="125" t="e">
        <f ca="1">'4 - 24 Hr Calc Data'!L78</f>
        <v>#DIV/0!</v>
      </c>
      <c r="K72" s="125" t="e">
        <f ca="1">'4 - 24 Hr Calc Data'!R78</f>
        <v>#REF!</v>
      </c>
      <c r="L72" s="125" t="e">
        <f ca="1">'4 - 24 Hr Calc Data'!N78</f>
        <v>#DIV/0!</v>
      </c>
      <c r="M72" s="126" t="e">
        <f ca="1">'4 - 24 Hr Calc Data'!P78</f>
        <v>#DIV/0!</v>
      </c>
      <c r="N72" s="125" t="e">
        <f ca="1">'4 - 24 Hr Calc Data'!U78</f>
        <v>#DIV/0!</v>
      </c>
      <c r="O72" s="125" t="e">
        <f ca="1">'4 - 24 Hr Calc Data'!V78</f>
        <v>#DIV/0!</v>
      </c>
      <c r="P72" s="125" t="e">
        <f ca="1">'4 - 24 Hr Calc Data'!W78</f>
        <v>#DIV/0!</v>
      </c>
      <c r="Q72" s="127" t="e">
        <f t="shared" ca="1" si="1"/>
        <v>#DIV/0!</v>
      </c>
    </row>
    <row r="73" spans="1:17" ht="14" x14ac:dyDescent="0.15">
      <c r="A73" s="134" t="str">
        <f>'3 - 4 Hr Calc Data'!A79</f>
        <v/>
      </c>
      <c r="B73" s="135">
        <f>'2 - 24 Hr Raw Data'!R75</f>
        <v>0</v>
      </c>
      <c r="C73" s="281" t="str">
        <f>'4 - 24 Hr Calc Data'!B79</f>
        <v/>
      </c>
      <c r="D73" s="284" t="e">
        <f ca="1">'3 - 4 Hr Calc Data'!Q79</f>
        <v>#DIV/0!</v>
      </c>
      <c r="E73" s="124" t="e">
        <f ca="1">'3 - 4 Hr Calc Data'!L79</f>
        <v>#DIV/0!</v>
      </c>
      <c r="F73" s="124" t="e">
        <f ca="1">'3 - 4 Hr Calc Data'!R79</f>
        <v>#DIV/0!</v>
      </c>
      <c r="G73" s="124" t="e">
        <f ca="1">'3 - 4 Hr Calc Data'!N79</f>
        <v>#DIV/0!</v>
      </c>
      <c r="H73" s="285" t="e">
        <f ca="1">'3 - 4 Hr Calc Data'!P79</f>
        <v>#DIV/0!</v>
      </c>
      <c r="I73" s="289" t="e">
        <f ca="1">'4 - 24 Hr Calc Data'!Q79</f>
        <v>#REF!</v>
      </c>
      <c r="J73" s="125" t="e">
        <f ca="1">'4 - 24 Hr Calc Data'!L79</f>
        <v>#DIV/0!</v>
      </c>
      <c r="K73" s="125" t="e">
        <f ca="1">'4 - 24 Hr Calc Data'!R79</f>
        <v>#REF!</v>
      </c>
      <c r="L73" s="125" t="e">
        <f ca="1">'4 - 24 Hr Calc Data'!N79</f>
        <v>#DIV/0!</v>
      </c>
      <c r="M73" s="126" t="e">
        <f ca="1">'4 - 24 Hr Calc Data'!P79</f>
        <v>#DIV/0!</v>
      </c>
      <c r="N73" s="125" t="e">
        <f ca="1">'4 - 24 Hr Calc Data'!U79</f>
        <v>#DIV/0!</v>
      </c>
      <c r="O73" s="125" t="e">
        <f ca="1">'4 - 24 Hr Calc Data'!V79</f>
        <v>#DIV/0!</v>
      </c>
      <c r="P73" s="125" t="e">
        <f ca="1">'4 - 24 Hr Calc Data'!W79</f>
        <v>#DIV/0!</v>
      </c>
      <c r="Q73" s="127" t="e">
        <f t="shared" ca="1" si="1"/>
        <v>#DIV/0!</v>
      </c>
    </row>
    <row r="74" spans="1:17" ht="14" x14ac:dyDescent="0.15">
      <c r="A74" s="134" t="str">
        <f>'3 - 4 Hr Calc Data'!A80</f>
        <v/>
      </c>
      <c r="B74" s="135">
        <f>'2 - 24 Hr Raw Data'!R76</f>
        <v>0</v>
      </c>
      <c r="C74" s="281" t="str">
        <f>'4 - 24 Hr Calc Data'!B80</f>
        <v/>
      </c>
      <c r="D74" s="284" t="e">
        <f ca="1">'3 - 4 Hr Calc Data'!Q80</f>
        <v>#DIV/0!</v>
      </c>
      <c r="E74" s="124" t="e">
        <f ca="1">'3 - 4 Hr Calc Data'!L80</f>
        <v>#DIV/0!</v>
      </c>
      <c r="F74" s="124" t="e">
        <f ca="1">'3 - 4 Hr Calc Data'!R80</f>
        <v>#DIV/0!</v>
      </c>
      <c r="G74" s="124" t="e">
        <f ca="1">'3 - 4 Hr Calc Data'!N80</f>
        <v>#DIV/0!</v>
      </c>
      <c r="H74" s="285" t="e">
        <f ca="1">'3 - 4 Hr Calc Data'!P80</f>
        <v>#DIV/0!</v>
      </c>
      <c r="I74" s="289" t="e">
        <f ca="1">'4 - 24 Hr Calc Data'!Q80</f>
        <v>#REF!</v>
      </c>
      <c r="J74" s="125" t="e">
        <f ca="1">'4 - 24 Hr Calc Data'!L80</f>
        <v>#DIV/0!</v>
      </c>
      <c r="K74" s="125" t="e">
        <f ca="1">'4 - 24 Hr Calc Data'!R80</f>
        <v>#REF!</v>
      </c>
      <c r="L74" s="125" t="e">
        <f ca="1">'4 - 24 Hr Calc Data'!N80</f>
        <v>#DIV/0!</v>
      </c>
      <c r="M74" s="126" t="e">
        <f ca="1">'4 - 24 Hr Calc Data'!P80</f>
        <v>#DIV/0!</v>
      </c>
      <c r="N74" s="125" t="e">
        <f ca="1">'4 - 24 Hr Calc Data'!U80</f>
        <v>#DIV/0!</v>
      </c>
      <c r="O74" s="125" t="e">
        <f ca="1">'4 - 24 Hr Calc Data'!V80</f>
        <v>#DIV/0!</v>
      </c>
      <c r="P74" s="125" t="e">
        <f ca="1">'4 - 24 Hr Calc Data'!W80</f>
        <v>#DIV/0!</v>
      </c>
      <c r="Q74" s="127" t="e">
        <f t="shared" ca="1" si="1"/>
        <v>#DIV/0!</v>
      </c>
    </row>
    <row r="75" spans="1:17" ht="14" x14ac:dyDescent="0.15">
      <c r="A75" s="134" t="str">
        <f>'3 - 4 Hr Calc Data'!A81</f>
        <v/>
      </c>
      <c r="B75" s="135">
        <f>'2 - 24 Hr Raw Data'!R77</f>
        <v>0</v>
      </c>
      <c r="C75" s="281" t="str">
        <f>'4 - 24 Hr Calc Data'!B81</f>
        <v/>
      </c>
      <c r="D75" s="284" t="e">
        <f ca="1">'3 - 4 Hr Calc Data'!Q81</f>
        <v>#DIV/0!</v>
      </c>
      <c r="E75" s="124" t="e">
        <f ca="1">'3 - 4 Hr Calc Data'!L81</f>
        <v>#DIV/0!</v>
      </c>
      <c r="F75" s="124" t="e">
        <f ca="1">'3 - 4 Hr Calc Data'!R81</f>
        <v>#DIV/0!</v>
      </c>
      <c r="G75" s="124" t="e">
        <f ca="1">'3 - 4 Hr Calc Data'!N81</f>
        <v>#DIV/0!</v>
      </c>
      <c r="H75" s="285" t="e">
        <f ca="1">'3 - 4 Hr Calc Data'!P81</f>
        <v>#DIV/0!</v>
      </c>
      <c r="I75" s="289" t="e">
        <f ca="1">'4 - 24 Hr Calc Data'!Q81</f>
        <v>#REF!</v>
      </c>
      <c r="J75" s="125" t="e">
        <f ca="1">'4 - 24 Hr Calc Data'!L81</f>
        <v>#DIV/0!</v>
      </c>
      <c r="K75" s="125" t="e">
        <f ca="1">'4 - 24 Hr Calc Data'!R81</f>
        <v>#REF!</v>
      </c>
      <c r="L75" s="125" t="e">
        <f ca="1">'4 - 24 Hr Calc Data'!N81</f>
        <v>#DIV/0!</v>
      </c>
      <c r="M75" s="126" t="e">
        <f ca="1">'4 - 24 Hr Calc Data'!P81</f>
        <v>#DIV/0!</v>
      </c>
      <c r="N75" s="125" t="e">
        <f ca="1">'4 - 24 Hr Calc Data'!U81</f>
        <v>#DIV/0!</v>
      </c>
      <c r="O75" s="125" t="e">
        <f ca="1">'4 - 24 Hr Calc Data'!V81</f>
        <v>#DIV/0!</v>
      </c>
      <c r="P75" s="125" t="e">
        <f ca="1">'4 - 24 Hr Calc Data'!W81</f>
        <v>#DIV/0!</v>
      </c>
      <c r="Q75" s="127" t="e">
        <f t="shared" ca="1" si="1"/>
        <v>#DIV/0!</v>
      </c>
    </row>
    <row r="76" spans="1:17" ht="14" x14ac:dyDescent="0.15">
      <c r="A76" s="134" t="str">
        <f>'3 - 4 Hr Calc Data'!A82</f>
        <v/>
      </c>
      <c r="B76" s="135">
        <f>'2 - 24 Hr Raw Data'!R78</f>
        <v>0</v>
      </c>
      <c r="C76" s="281" t="str">
        <f>'4 - 24 Hr Calc Data'!B82</f>
        <v/>
      </c>
      <c r="D76" s="284" t="e">
        <f ca="1">'3 - 4 Hr Calc Data'!Q82</f>
        <v>#DIV/0!</v>
      </c>
      <c r="E76" s="124" t="e">
        <f ca="1">'3 - 4 Hr Calc Data'!L82</f>
        <v>#DIV/0!</v>
      </c>
      <c r="F76" s="124" t="e">
        <f ca="1">'3 - 4 Hr Calc Data'!R82</f>
        <v>#DIV/0!</v>
      </c>
      <c r="G76" s="124" t="e">
        <f ca="1">'3 - 4 Hr Calc Data'!N82</f>
        <v>#DIV/0!</v>
      </c>
      <c r="H76" s="285" t="e">
        <f ca="1">'3 - 4 Hr Calc Data'!P82</f>
        <v>#DIV/0!</v>
      </c>
      <c r="I76" s="289" t="e">
        <f ca="1">'4 - 24 Hr Calc Data'!Q82</f>
        <v>#REF!</v>
      </c>
      <c r="J76" s="125" t="e">
        <f ca="1">'4 - 24 Hr Calc Data'!L82</f>
        <v>#DIV/0!</v>
      </c>
      <c r="K76" s="125" t="e">
        <f ca="1">'4 - 24 Hr Calc Data'!R82</f>
        <v>#REF!</v>
      </c>
      <c r="L76" s="125" t="e">
        <f ca="1">'4 - 24 Hr Calc Data'!N82</f>
        <v>#DIV/0!</v>
      </c>
      <c r="M76" s="126" t="e">
        <f ca="1">'4 - 24 Hr Calc Data'!P82</f>
        <v>#DIV/0!</v>
      </c>
      <c r="N76" s="125" t="e">
        <f ca="1">'4 - 24 Hr Calc Data'!U82</f>
        <v>#DIV/0!</v>
      </c>
      <c r="O76" s="125" t="e">
        <f ca="1">'4 - 24 Hr Calc Data'!V82</f>
        <v>#DIV/0!</v>
      </c>
      <c r="P76" s="125" t="e">
        <f ca="1">'4 - 24 Hr Calc Data'!W82</f>
        <v>#DIV/0!</v>
      </c>
      <c r="Q76" s="127" t="e">
        <f t="shared" ca="1" si="1"/>
        <v>#DIV/0!</v>
      </c>
    </row>
    <row r="77" spans="1:17" ht="14" x14ac:dyDescent="0.15">
      <c r="A77" s="134" t="str">
        <f>'3 - 4 Hr Calc Data'!A83</f>
        <v/>
      </c>
      <c r="B77" s="135">
        <f>'2 - 24 Hr Raw Data'!R79</f>
        <v>0</v>
      </c>
      <c r="C77" s="281" t="str">
        <f>'4 - 24 Hr Calc Data'!B83</f>
        <v/>
      </c>
      <c r="D77" s="284" t="e">
        <f ca="1">'3 - 4 Hr Calc Data'!Q83</f>
        <v>#DIV/0!</v>
      </c>
      <c r="E77" s="124" t="e">
        <f ca="1">'3 - 4 Hr Calc Data'!L83</f>
        <v>#DIV/0!</v>
      </c>
      <c r="F77" s="124" t="e">
        <f ca="1">'3 - 4 Hr Calc Data'!R83</f>
        <v>#DIV/0!</v>
      </c>
      <c r="G77" s="124" t="e">
        <f ca="1">'3 - 4 Hr Calc Data'!N83</f>
        <v>#DIV/0!</v>
      </c>
      <c r="H77" s="285" t="e">
        <f ca="1">'3 - 4 Hr Calc Data'!P83</f>
        <v>#DIV/0!</v>
      </c>
      <c r="I77" s="289" t="e">
        <f ca="1">'4 - 24 Hr Calc Data'!Q83</f>
        <v>#REF!</v>
      </c>
      <c r="J77" s="125" t="e">
        <f ca="1">'4 - 24 Hr Calc Data'!L83</f>
        <v>#DIV/0!</v>
      </c>
      <c r="K77" s="125" t="e">
        <f ca="1">'4 - 24 Hr Calc Data'!R83</f>
        <v>#REF!</v>
      </c>
      <c r="L77" s="125" t="e">
        <f ca="1">'4 - 24 Hr Calc Data'!N83</f>
        <v>#DIV/0!</v>
      </c>
      <c r="M77" s="126" t="e">
        <f ca="1">'4 - 24 Hr Calc Data'!P83</f>
        <v>#DIV/0!</v>
      </c>
      <c r="N77" s="125" t="e">
        <f ca="1">'4 - 24 Hr Calc Data'!U83</f>
        <v>#DIV/0!</v>
      </c>
      <c r="O77" s="125" t="e">
        <f ca="1">'4 - 24 Hr Calc Data'!V83</f>
        <v>#DIV/0!</v>
      </c>
      <c r="P77" s="125" t="e">
        <f ca="1">'4 - 24 Hr Calc Data'!W83</f>
        <v>#DIV/0!</v>
      </c>
      <c r="Q77" s="127" t="e">
        <f t="shared" ca="1" si="1"/>
        <v>#DIV/0!</v>
      </c>
    </row>
    <row r="78" spans="1:17" ht="14" x14ac:dyDescent="0.15">
      <c r="A78" s="134" t="str">
        <f>'3 - 4 Hr Calc Data'!A84</f>
        <v/>
      </c>
      <c r="B78" s="135">
        <f>'2 - 24 Hr Raw Data'!R80</f>
        <v>0</v>
      </c>
      <c r="C78" s="281" t="str">
        <f>'4 - 24 Hr Calc Data'!B84</f>
        <v/>
      </c>
      <c r="D78" s="284" t="e">
        <f ca="1">'3 - 4 Hr Calc Data'!Q84</f>
        <v>#DIV/0!</v>
      </c>
      <c r="E78" s="124" t="e">
        <f ca="1">'3 - 4 Hr Calc Data'!L84</f>
        <v>#DIV/0!</v>
      </c>
      <c r="F78" s="124" t="e">
        <f ca="1">'3 - 4 Hr Calc Data'!R84</f>
        <v>#DIV/0!</v>
      </c>
      <c r="G78" s="124" t="e">
        <f ca="1">'3 - 4 Hr Calc Data'!N84</f>
        <v>#DIV/0!</v>
      </c>
      <c r="H78" s="285" t="e">
        <f ca="1">'3 - 4 Hr Calc Data'!P84</f>
        <v>#DIV/0!</v>
      </c>
      <c r="I78" s="289" t="e">
        <f ca="1">'4 - 24 Hr Calc Data'!Q84</f>
        <v>#REF!</v>
      </c>
      <c r="J78" s="125" t="e">
        <f ca="1">'4 - 24 Hr Calc Data'!L84</f>
        <v>#DIV/0!</v>
      </c>
      <c r="K78" s="125" t="e">
        <f ca="1">'4 - 24 Hr Calc Data'!R84</f>
        <v>#REF!</v>
      </c>
      <c r="L78" s="125" t="e">
        <f ca="1">'4 - 24 Hr Calc Data'!N84</f>
        <v>#DIV/0!</v>
      </c>
      <c r="M78" s="126" t="e">
        <f ca="1">'4 - 24 Hr Calc Data'!P84</f>
        <v>#DIV/0!</v>
      </c>
      <c r="N78" s="125" t="e">
        <f ca="1">'4 - 24 Hr Calc Data'!U84</f>
        <v>#DIV/0!</v>
      </c>
      <c r="O78" s="125" t="e">
        <f ca="1">'4 - 24 Hr Calc Data'!V84</f>
        <v>#DIV/0!</v>
      </c>
      <c r="P78" s="125" t="e">
        <f ca="1">'4 - 24 Hr Calc Data'!W84</f>
        <v>#DIV/0!</v>
      </c>
      <c r="Q78" s="127" t="e">
        <f t="shared" ca="1" si="1"/>
        <v>#DIV/0!</v>
      </c>
    </row>
    <row r="79" spans="1:17" ht="14" x14ac:dyDescent="0.15">
      <c r="A79" s="134" t="str">
        <f>'3 - 4 Hr Calc Data'!A85</f>
        <v/>
      </c>
      <c r="B79" s="135">
        <f>'2 - 24 Hr Raw Data'!R81</f>
        <v>0</v>
      </c>
      <c r="C79" s="281" t="str">
        <f>'4 - 24 Hr Calc Data'!B85</f>
        <v/>
      </c>
      <c r="D79" s="284" t="e">
        <f ca="1">'3 - 4 Hr Calc Data'!Q85</f>
        <v>#DIV/0!</v>
      </c>
      <c r="E79" s="124" t="e">
        <f ca="1">'3 - 4 Hr Calc Data'!L85</f>
        <v>#DIV/0!</v>
      </c>
      <c r="F79" s="124" t="e">
        <f ca="1">'3 - 4 Hr Calc Data'!R85</f>
        <v>#DIV/0!</v>
      </c>
      <c r="G79" s="124" t="e">
        <f ca="1">'3 - 4 Hr Calc Data'!N85</f>
        <v>#DIV/0!</v>
      </c>
      <c r="H79" s="285" t="e">
        <f ca="1">'3 - 4 Hr Calc Data'!P85</f>
        <v>#DIV/0!</v>
      </c>
      <c r="I79" s="289" t="e">
        <f ca="1">'4 - 24 Hr Calc Data'!Q85</f>
        <v>#REF!</v>
      </c>
      <c r="J79" s="125" t="e">
        <f ca="1">'4 - 24 Hr Calc Data'!L85</f>
        <v>#DIV/0!</v>
      </c>
      <c r="K79" s="125" t="e">
        <f ca="1">'4 - 24 Hr Calc Data'!R85</f>
        <v>#REF!</v>
      </c>
      <c r="L79" s="125" t="e">
        <f ca="1">'4 - 24 Hr Calc Data'!N85</f>
        <v>#DIV/0!</v>
      </c>
      <c r="M79" s="126" t="e">
        <f ca="1">'4 - 24 Hr Calc Data'!P85</f>
        <v>#DIV/0!</v>
      </c>
      <c r="N79" s="125" t="e">
        <f ca="1">'4 - 24 Hr Calc Data'!U85</f>
        <v>#DIV/0!</v>
      </c>
      <c r="O79" s="125" t="e">
        <f ca="1">'4 - 24 Hr Calc Data'!V85</f>
        <v>#DIV/0!</v>
      </c>
      <c r="P79" s="125" t="e">
        <f ca="1">'4 - 24 Hr Calc Data'!W85</f>
        <v>#DIV/0!</v>
      </c>
      <c r="Q79" s="127" t="e">
        <f t="shared" ca="1" si="1"/>
        <v>#DIV/0!</v>
      </c>
    </row>
    <row r="80" spans="1:17" ht="14" x14ac:dyDescent="0.15">
      <c r="A80" s="134" t="str">
        <f>'3 - 4 Hr Calc Data'!A86</f>
        <v/>
      </c>
      <c r="B80" s="135">
        <f>'2 - 24 Hr Raw Data'!R82</f>
        <v>0</v>
      </c>
      <c r="C80" s="281" t="str">
        <f>'4 - 24 Hr Calc Data'!B86</f>
        <v/>
      </c>
      <c r="D80" s="284" t="e">
        <f ca="1">'3 - 4 Hr Calc Data'!Q86</f>
        <v>#DIV/0!</v>
      </c>
      <c r="E80" s="124" t="e">
        <f ca="1">'3 - 4 Hr Calc Data'!L86</f>
        <v>#DIV/0!</v>
      </c>
      <c r="F80" s="124" t="e">
        <f ca="1">'3 - 4 Hr Calc Data'!R86</f>
        <v>#DIV/0!</v>
      </c>
      <c r="G80" s="124" t="e">
        <f ca="1">'3 - 4 Hr Calc Data'!N86</f>
        <v>#DIV/0!</v>
      </c>
      <c r="H80" s="285" t="e">
        <f ca="1">'3 - 4 Hr Calc Data'!P86</f>
        <v>#DIV/0!</v>
      </c>
      <c r="I80" s="289" t="e">
        <f ca="1">'4 - 24 Hr Calc Data'!Q86</f>
        <v>#REF!</v>
      </c>
      <c r="J80" s="125" t="e">
        <f ca="1">'4 - 24 Hr Calc Data'!L86</f>
        <v>#DIV/0!</v>
      </c>
      <c r="K80" s="125" t="e">
        <f ca="1">'4 - 24 Hr Calc Data'!R86</f>
        <v>#REF!</v>
      </c>
      <c r="L80" s="125" t="e">
        <f ca="1">'4 - 24 Hr Calc Data'!N86</f>
        <v>#DIV/0!</v>
      </c>
      <c r="M80" s="126" t="e">
        <f ca="1">'4 - 24 Hr Calc Data'!P86</f>
        <v>#DIV/0!</v>
      </c>
      <c r="N80" s="125" t="e">
        <f ca="1">'4 - 24 Hr Calc Data'!U86</f>
        <v>#DIV/0!</v>
      </c>
      <c r="O80" s="125" t="e">
        <f ca="1">'4 - 24 Hr Calc Data'!V86</f>
        <v>#DIV/0!</v>
      </c>
      <c r="P80" s="125" t="e">
        <f ca="1">'4 - 24 Hr Calc Data'!W86</f>
        <v>#DIV/0!</v>
      </c>
      <c r="Q80" s="127" t="e">
        <f t="shared" ca="1" si="1"/>
        <v>#DIV/0!</v>
      </c>
    </row>
    <row r="81" spans="1:17" ht="14" x14ac:dyDescent="0.15">
      <c r="A81" s="134" t="str">
        <f>'3 - 4 Hr Calc Data'!A87</f>
        <v/>
      </c>
      <c r="B81" s="135">
        <f>'2 - 24 Hr Raw Data'!R83</f>
        <v>0</v>
      </c>
      <c r="C81" s="281" t="str">
        <f>'4 - 24 Hr Calc Data'!B87</f>
        <v/>
      </c>
      <c r="D81" s="284" t="e">
        <f ca="1">'3 - 4 Hr Calc Data'!Q87</f>
        <v>#DIV/0!</v>
      </c>
      <c r="E81" s="124" t="e">
        <f ca="1">'3 - 4 Hr Calc Data'!L87</f>
        <v>#DIV/0!</v>
      </c>
      <c r="F81" s="124" t="e">
        <f ca="1">'3 - 4 Hr Calc Data'!R87</f>
        <v>#DIV/0!</v>
      </c>
      <c r="G81" s="124" t="e">
        <f ca="1">'3 - 4 Hr Calc Data'!N87</f>
        <v>#DIV/0!</v>
      </c>
      <c r="H81" s="285" t="e">
        <f ca="1">'3 - 4 Hr Calc Data'!P87</f>
        <v>#DIV/0!</v>
      </c>
      <c r="I81" s="289" t="e">
        <f ca="1">'4 - 24 Hr Calc Data'!Q87</f>
        <v>#REF!</v>
      </c>
      <c r="J81" s="125" t="e">
        <f ca="1">'4 - 24 Hr Calc Data'!L87</f>
        <v>#DIV/0!</v>
      </c>
      <c r="K81" s="125" t="e">
        <f ca="1">'4 - 24 Hr Calc Data'!R87</f>
        <v>#REF!</v>
      </c>
      <c r="L81" s="125" t="e">
        <f ca="1">'4 - 24 Hr Calc Data'!N87</f>
        <v>#DIV/0!</v>
      </c>
      <c r="M81" s="126" t="e">
        <f ca="1">'4 - 24 Hr Calc Data'!P87</f>
        <v>#DIV/0!</v>
      </c>
      <c r="N81" s="125" t="e">
        <f ca="1">'4 - 24 Hr Calc Data'!U87</f>
        <v>#DIV/0!</v>
      </c>
      <c r="O81" s="125" t="e">
        <f ca="1">'4 - 24 Hr Calc Data'!V87</f>
        <v>#DIV/0!</v>
      </c>
      <c r="P81" s="125" t="e">
        <f ca="1">'4 - 24 Hr Calc Data'!W87</f>
        <v>#DIV/0!</v>
      </c>
      <c r="Q81" s="127" t="e">
        <f t="shared" ca="1" si="1"/>
        <v>#DIV/0!</v>
      </c>
    </row>
    <row r="82" spans="1:17" ht="14" x14ac:dyDescent="0.15">
      <c r="A82" s="134" t="str">
        <f>'3 - 4 Hr Calc Data'!A88</f>
        <v/>
      </c>
      <c r="B82" s="135">
        <f>'2 - 24 Hr Raw Data'!R84</f>
        <v>0</v>
      </c>
      <c r="C82" s="281" t="str">
        <f>'4 - 24 Hr Calc Data'!B88</f>
        <v/>
      </c>
      <c r="D82" s="284" t="e">
        <f ca="1">'3 - 4 Hr Calc Data'!Q88</f>
        <v>#DIV/0!</v>
      </c>
      <c r="E82" s="124" t="e">
        <f ca="1">'3 - 4 Hr Calc Data'!L88</f>
        <v>#DIV/0!</v>
      </c>
      <c r="F82" s="124" t="e">
        <f ca="1">'3 - 4 Hr Calc Data'!R88</f>
        <v>#DIV/0!</v>
      </c>
      <c r="G82" s="124" t="e">
        <f ca="1">'3 - 4 Hr Calc Data'!N88</f>
        <v>#DIV/0!</v>
      </c>
      <c r="H82" s="285" t="e">
        <f ca="1">'3 - 4 Hr Calc Data'!P88</f>
        <v>#DIV/0!</v>
      </c>
      <c r="I82" s="289" t="e">
        <f ca="1">'4 - 24 Hr Calc Data'!Q88</f>
        <v>#REF!</v>
      </c>
      <c r="J82" s="125" t="e">
        <f ca="1">'4 - 24 Hr Calc Data'!L88</f>
        <v>#DIV/0!</v>
      </c>
      <c r="K82" s="125" t="e">
        <f ca="1">'4 - 24 Hr Calc Data'!R88</f>
        <v>#REF!</v>
      </c>
      <c r="L82" s="125" t="e">
        <f ca="1">'4 - 24 Hr Calc Data'!N88</f>
        <v>#DIV/0!</v>
      </c>
      <c r="M82" s="126" t="e">
        <f ca="1">'4 - 24 Hr Calc Data'!P88</f>
        <v>#DIV/0!</v>
      </c>
      <c r="N82" s="125" t="e">
        <f ca="1">'4 - 24 Hr Calc Data'!U88</f>
        <v>#DIV/0!</v>
      </c>
      <c r="O82" s="125" t="e">
        <f ca="1">'4 - 24 Hr Calc Data'!V88</f>
        <v>#DIV/0!</v>
      </c>
      <c r="P82" s="125" t="e">
        <f ca="1">'4 - 24 Hr Calc Data'!W88</f>
        <v>#DIV/0!</v>
      </c>
      <c r="Q82" s="127" t="e">
        <f t="shared" ca="1" si="1"/>
        <v>#DIV/0!</v>
      </c>
    </row>
    <row r="83" spans="1:17" ht="14" x14ac:dyDescent="0.15">
      <c r="A83" s="134" t="str">
        <f>'3 - 4 Hr Calc Data'!A89</f>
        <v/>
      </c>
      <c r="B83" s="135">
        <f>'2 - 24 Hr Raw Data'!R85</f>
        <v>0</v>
      </c>
      <c r="C83" s="281" t="str">
        <f>'4 - 24 Hr Calc Data'!B89</f>
        <v/>
      </c>
      <c r="D83" s="284" t="e">
        <f ca="1">'3 - 4 Hr Calc Data'!Q89</f>
        <v>#DIV/0!</v>
      </c>
      <c r="E83" s="124" t="e">
        <f ca="1">'3 - 4 Hr Calc Data'!L89</f>
        <v>#DIV/0!</v>
      </c>
      <c r="F83" s="124" t="e">
        <f ca="1">'3 - 4 Hr Calc Data'!R89</f>
        <v>#DIV/0!</v>
      </c>
      <c r="G83" s="124" t="e">
        <f ca="1">'3 - 4 Hr Calc Data'!N89</f>
        <v>#DIV/0!</v>
      </c>
      <c r="H83" s="285" t="e">
        <f ca="1">'3 - 4 Hr Calc Data'!P89</f>
        <v>#DIV/0!</v>
      </c>
      <c r="I83" s="289" t="e">
        <f ca="1">'4 - 24 Hr Calc Data'!Q89</f>
        <v>#REF!</v>
      </c>
      <c r="J83" s="125" t="e">
        <f ca="1">'4 - 24 Hr Calc Data'!L89</f>
        <v>#DIV/0!</v>
      </c>
      <c r="K83" s="125" t="e">
        <f ca="1">'4 - 24 Hr Calc Data'!R89</f>
        <v>#REF!</v>
      </c>
      <c r="L83" s="125" t="e">
        <f ca="1">'4 - 24 Hr Calc Data'!N89</f>
        <v>#DIV/0!</v>
      </c>
      <c r="M83" s="126" t="e">
        <f ca="1">'4 - 24 Hr Calc Data'!P89</f>
        <v>#DIV/0!</v>
      </c>
      <c r="N83" s="125" t="e">
        <f ca="1">'4 - 24 Hr Calc Data'!U89</f>
        <v>#DIV/0!</v>
      </c>
      <c r="O83" s="125" t="e">
        <f ca="1">'4 - 24 Hr Calc Data'!V89</f>
        <v>#DIV/0!</v>
      </c>
      <c r="P83" s="125" t="e">
        <f ca="1">'4 - 24 Hr Calc Data'!W89</f>
        <v>#DIV/0!</v>
      </c>
      <c r="Q83" s="127" t="e">
        <f t="shared" ca="1" si="1"/>
        <v>#DIV/0!</v>
      </c>
    </row>
    <row r="84" spans="1:17" ht="14" x14ac:dyDescent="0.15">
      <c r="A84" s="134" t="str">
        <f>'3 - 4 Hr Calc Data'!A90</f>
        <v/>
      </c>
      <c r="B84" s="135">
        <f>'2 - 24 Hr Raw Data'!R86</f>
        <v>0</v>
      </c>
      <c r="C84" s="281" t="str">
        <f>'4 - 24 Hr Calc Data'!B90</f>
        <v/>
      </c>
      <c r="D84" s="284" t="e">
        <f ca="1">'3 - 4 Hr Calc Data'!Q90</f>
        <v>#DIV/0!</v>
      </c>
      <c r="E84" s="124" t="e">
        <f ca="1">'3 - 4 Hr Calc Data'!L90</f>
        <v>#DIV/0!</v>
      </c>
      <c r="F84" s="124" t="e">
        <f ca="1">'3 - 4 Hr Calc Data'!R90</f>
        <v>#DIV/0!</v>
      </c>
      <c r="G84" s="124" t="e">
        <f ca="1">'3 - 4 Hr Calc Data'!N90</f>
        <v>#DIV/0!</v>
      </c>
      <c r="H84" s="285" t="e">
        <f ca="1">'3 - 4 Hr Calc Data'!P90</f>
        <v>#DIV/0!</v>
      </c>
      <c r="I84" s="289" t="e">
        <f ca="1">'4 - 24 Hr Calc Data'!Q90</f>
        <v>#REF!</v>
      </c>
      <c r="J84" s="125" t="e">
        <f ca="1">'4 - 24 Hr Calc Data'!L90</f>
        <v>#DIV/0!</v>
      </c>
      <c r="K84" s="125" t="e">
        <f ca="1">'4 - 24 Hr Calc Data'!R90</f>
        <v>#REF!</v>
      </c>
      <c r="L84" s="125" t="e">
        <f ca="1">'4 - 24 Hr Calc Data'!N90</f>
        <v>#DIV/0!</v>
      </c>
      <c r="M84" s="126" t="e">
        <f ca="1">'4 - 24 Hr Calc Data'!P90</f>
        <v>#DIV/0!</v>
      </c>
      <c r="N84" s="125" t="e">
        <f ca="1">'4 - 24 Hr Calc Data'!U90</f>
        <v>#DIV/0!</v>
      </c>
      <c r="O84" s="125" t="e">
        <f ca="1">'4 - 24 Hr Calc Data'!V90</f>
        <v>#DIV/0!</v>
      </c>
      <c r="P84" s="125" t="e">
        <f ca="1">'4 - 24 Hr Calc Data'!W90</f>
        <v>#DIV/0!</v>
      </c>
      <c r="Q84" s="127" t="e">
        <f t="shared" ca="1" si="1"/>
        <v>#DIV/0!</v>
      </c>
    </row>
    <row r="85" spans="1:17" ht="14" x14ac:dyDescent="0.15">
      <c r="A85" s="134" t="str">
        <f>'3 - 4 Hr Calc Data'!A91</f>
        <v/>
      </c>
      <c r="B85" s="135">
        <f>'2 - 24 Hr Raw Data'!R87</f>
        <v>0</v>
      </c>
      <c r="C85" s="281" t="str">
        <f>'4 - 24 Hr Calc Data'!B91</f>
        <v/>
      </c>
      <c r="D85" s="284" t="e">
        <f ca="1">'3 - 4 Hr Calc Data'!Q91</f>
        <v>#DIV/0!</v>
      </c>
      <c r="E85" s="124" t="e">
        <f ca="1">'3 - 4 Hr Calc Data'!L91</f>
        <v>#DIV/0!</v>
      </c>
      <c r="F85" s="124" t="e">
        <f ca="1">'3 - 4 Hr Calc Data'!R91</f>
        <v>#DIV/0!</v>
      </c>
      <c r="G85" s="124" t="e">
        <f ca="1">'3 - 4 Hr Calc Data'!N91</f>
        <v>#DIV/0!</v>
      </c>
      <c r="H85" s="285" t="e">
        <f ca="1">'3 - 4 Hr Calc Data'!P91</f>
        <v>#DIV/0!</v>
      </c>
      <c r="I85" s="289" t="e">
        <f ca="1">'4 - 24 Hr Calc Data'!Q91</f>
        <v>#REF!</v>
      </c>
      <c r="J85" s="125" t="e">
        <f ca="1">'4 - 24 Hr Calc Data'!L91</f>
        <v>#DIV/0!</v>
      </c>
      <c r="K85" s="125" t="e">
        <f ca="1">'4 - 24 Hr Calc Data'!R91</f>
        <v>#REF!</v>
      </c>
      <c r="L85" s="125" t="e">
        <f ca="1">'4 - 24 Hr Calc Data'!N91</f>
        <v>#DIV/0!</v>
      </c>
      <c r="M85" s="126" t="e">
        <f ca="1">'4 - 24 Hr Calc Data'!P91</f>
        <v>#DIV/0!</v>
      </c>
      <c r="N85" s="125" t="e">
        <f ca="1">'4 - 24 Hr Calc Data'!U91</f>
        <v>#DIV/0!</v>
      </c>
      <c r="O85" s="125" t="e">
        <f ca="1">'4 - 24 Hr Calc Data'!V91</f>
        <v>#DIV/0!</v>
      </c>
      <c r="P85" s="125" t="e">
        <f ca="1">'4 - 24 Hr Calc Data'!W91</f>
        <v>#DIV/0!</v>
      </c>
      <c r="Q85" s="127" t="e">
        <f t="shared" ca="1" si="1"/>
        <v>#DIV/0!</v>
      </c>
    </row>
    <row r="86" spans="1:17" ht="14" x14ac:dyDescent="0.15">
      <c r="A86" s="134" t="str">
        <f>'3 - 4 Hr Calc Data'!A92</f>
        <v/>
      </c>
      <c r="B86" s="135">
        <f>'2 - 24 Hr Raw Data'!R88</f>
        <v>0</v>
      </c>
      <c r="C86" s="281" t="str">
        <f>'4 - 24 Hr Calc Data'!B92</f>
        <v/>
      </c>
      <c r="D86" s="284" t="e">
        <f ca="1">'3 - 4 Hr Calc Data'!Q92</f>
        <v>#DIV/0!</v>
      </c>
      <c r="E86" s="124" t="e">
        <f ca="1">'3 - 4 Hr Calc Data'!L92</f>
        <v>#DIV/0!</v>
      </c>
      <c r="F86" s="124" t="e">
        <f ca="1">'3 - 4 Hr Calc Data'!R92</f>
        <v>#DIV/0!</v>
      </c>
      <c r="G86" s="124" t="e">
        <f ca="1">'3 - 4 Hr Calc Data'!N92</f>
        <v>#DIV/0!</v>
      </c>
      <c r="H86" s="285" t="e">
        <f ca="1">'3 - 4 Hr Calc Data'!P92</f>
        <v>#DIV/0!</v>
      </c>
      <c r="I86" s="289" t="e">
        <f ca="1">'4 - 24 Hr Calc Data'!Q92</f>
        <v>#REF!</v>
      </c>
      <c r="J86" s="125" t="e">
        <f ca="1">'4 - 24 Hr Calc Data'!L92</f>
        <v>#DIV/0!</v>
      </c>
      <c r="K86" s="125" t="e">
        <f ca="1">'4 - 24 Hr Calc Data'!R92</f>
        <v>#REF!</v>
      </c>
      <c r="L86" s="125" t="e">
        <f ca="1">'4 - 24 Hr Calc Data'!N92</f>
        <v>#DIV/0!</v>
      </c>
      <c r="M86" s="126" t="e">
        <f ca="1">'4 - 24 Hr Calc Data'!P92</f>
        <v>#DIV/0!</v>
      </c>
      <c r="N86" s="125" t="e">
        <f ca="1">'4 - 24 Hr Calc Data'!U92</f>
        <v>#DIV/0!</v>
      </c>
      <c r="O86" s="125" t="e">
        <f ca="1">'4 - 24 Hr Calc Data'!V92</f>
        <v>#DIV/0!</v>
      </c>
      <c r="P86" s="125" t="e">
        <f ca="1">'4 - 24 Hr Calc Data'!W92</f>
        <v>#DIV/0!</v>
      </c>
      <c r="Q86" s="127" t="e">
        <f t="shared" ca="1" si="1"/>
        <v>#DIV/0!</v>
      </c>
    </row>
    <row r="87" spans="1:17" ht="14" x14ac:dyDescent="0.15">
      <c r="A87" s="134" t="str">
        <f>'3 - 4 Hr Calc Data'!A93</f>
        <v/>
      </c>
      <c r="B87" s="135">
        <f>'2 - 24 Hr Raw Data'!R89</f>
        <v>0</v>
      </c>
      <c r="C87" s="281" t="str">
        <f>'4 - 24 Hr Calc Data'!B93</f>
        <v/>
      </c>
      <c r="D87" s="284" t="e">
        <f ca="1">'3 - 4 Hr Calc Data'!Q93</f>
        <v>#DIV/0!</v>
      </c>
      <c r="E87" s="124" t="e">
        <f ca="1">'3 - 4 Hr Calc Data'!L93</f>
        <v>#DIV/0!</v>
      </c>
      <c r="F87" s="124" t="e">
        <f ca="1">'3 - 4 Hr Calc Data'!R93</f>
        <v>#DIV/0!</v>
      </c>
      <c r="G87" s="124" t="e">
        <f ca="1">'3 - 4 Hr Calc Data'!N93</f>
        <v>#DIV/0!</v>
      </c>
      <c r="H87" s="285" t="e">
        <f ca="1">'3 - 4 Hr Calc Data'!P93</f>
        <v>#DIV/0!</v>
      </c>
      <c r="I87" s="289" t="e">
        <f ca="1">'4 - 24 Hr Calc Data'!Q93</f>
        <v>#REF!</v>
      </c>
      <c r="J87" s="125" t="e">
        <f ca="1">'4 - 24 Hr Calc Data'!L93</f>
        <v>#DIV/0!</v>
      </c>
      <c r="K87" s="125" t="e">
        <f ca="1">'4 - 24 Hr Calc Data'!R93</f>
        <v>#REF!</v>
      </c>
      <c r="L87" s="125" t="e">
        <f ca="1">'4 - 24 Hr Calc Data'!N93</f>
        <v>#DIV/0!</v>
      </c>
      <c r="M87" s="126" t="e">
        <f ca="1">'4 - 24 Hr Calc Data'!P93</f>
        <v>#DIV/0!</v>
      </c>
      <c r="N87" s="125" t="e">
        <f ca="1">'4 - 24 Hr Calc Data'!U93</f>
        <v>#DIV/0!</v>
      </c>
      <c r="O87" s="125" t="e">
        <f ca="1">'4 - 24 Hr Calc Data'!V93</f>
        <v>#DIV/0!</v>
      </c>
      <c r="P87" s="125" t="e">
        <f ca="1">'4 - 24 Hr Calc Data'!W93</f>
        <v>#DIV/0!</v>
      </c>
      <c r="Q87" s="127" t="e">
        <f t="shared" ca="1" si="1"/>
        <v>#DIV/0!</v>
      </c>
    </row>
    <row r="88" spans="1:17" ht="14" x14ac:dyDescent="0.15">
      <c r="A88" s="134" t="str">
        <f>'3 - 4 Hr Calc Data'!A94</f>
        <v/>
      </c>
      <c r="B88" s="135">
        <f>'2 - 24 Hr Raw Data'!R90</f>
        <v>0</v>
      </c>
      <c r="C88" s="281" t="str">
        <f>'4 - 24 Hr Calc Data'!B94</f>
        <v/>
      </c>
      <c r="D88" s="284" t="e">
        <f ca="1">'3 - 4 Hr Calc Data'!Q94</f>
        <v>#DIV/0!</v>
      </c>
      <c r="E88" s="124" t="e">
        <f ca="1">'3 - 4 Hr Calc Data'!L94</f>
        <v>#DIV/0!</v>
      </c>
      <c r="F88" s="124" t="e">
        <f ca="1">'3 - 4 Hr Calc Data'!R94</f>
        <v>#DIV/0!</v>
      </c>
      <c r="G88" s="124" t="e">
        <f ca="1">'3 - 4 Hr Calc Data'!N94</f>
        <v>#DIV/0!</v>
      </c>
      <c r="H88" s="285" t="e">
        <f ca="1">'3 - 4 Hr Calc Data'!P94</f>
        <v>#DIV/0!</v>
      </c>
      <c r="I88" s="289" t="e">
        <f ca="1">'4 - 24 Hr Calc Data'!Q94</f>
        <v>#REF!</v>
      </c>
      <c r="J88" s="125" t="e">
        <f ca="1">'4 - 24 Hr Calc Data'!L94</f>
        <v>#DIV/0!</v>
      </c>
      <c r="K88" s="125" t="e">
        <f ca="1">'4 - 24 Hr Calc Data'!R94</f>
        <v>#REF!</v>
      </c>
      <c r="L88" s="125" t="e">
        <f ca="1">'4 - 24 Hr Calc Data'!N94</f>
        <v>#DIV/0!</v>
      </c>
      <c r="M88" s="126" t="e">
        <f ca="1">'4 - 24 Hr Calc Data'!P94</f>
        <v>#DIV/0!</v>
      </c>
      <c r="N88" s="125" t="e">
        <f ca="1">'4 - 24 Hr Calc Data'!U94</f>
        <v>#DIV/0!</v>
      </c>
      <c r="O88" s="125" t="e">
        <f ca="1">'4 - 24 Hr Calc Data'!V94</f>
        <v>#DIV/0!</v>
      </c>
      <c r="P88" s="125" t="e">
        <f ca="1">'4 - 24 Hr Calc Data'!W94</f>
        <v>#DIV/0!</v>
      </c>
      <c r="Q88" s="127" t="e">
        <f t="shared" ca="1" si="1"/>
        <v>#DIV/0!</v>
      </c>
    </row>
    <row r="89" spans="1:17" ht="14" x14ac:dyDescent="0.15">
      <c r="A89" s="134" t="str">
        <f>'3 - 4 Hr Calc Data'!A95</f>
        <v/>
      </c>
      <c r="B89" s="135">
        <f>'2 - 24 Hr Raw Data'!R91</f>
        <v>0</v>
      </c>
      <c r="C89" s="281" t="str">
        <f>'4 - 24 Hr Calc Data'!B95</f>
        <v/>
      </c>
      <c r="D89" s="284" t="e">
        <f ca="1">'3 - 4 Hr Calc Data'!Q95</f>
        <v>#DIV/0!</v>
      </c>
      <c r="E89" s="124" t="e">
        <f ca="1">'3 - 4 Hr Calc Data'!L95</f>
        <v>#DIV/0!</v>
      </c>
      <c r="F89" s="124" t="e">
        <f ca="1">'3 - 4 Hr Calc Data'!R95</f>
        <v>#DIV/0!</v>
      </c>
      <c r="G89" s="124" t="e">
        <f ca="1">'3 - 4 Hr Calc Data'!N95</f>
        <v>#DIV/0!</v>
      </c>
      <c r="H89" s="285" t="e">
        <f ca="1">'3 - 4 Hr Calc Data'!P95</f>
        <v>#DIV/0!</v>
      </c>
      <c r="I89" s="289" t="e">
        <f ca="1">'4 - 24 Hr Calc Data'!Q95</f>
        <v>#REF!</v>
      </c>
      <c r="J89" s="125" t="e">
        <f ca="1">'4 - 24 Hr Calc Data'!L95</f>
        <v>#DIV/0!</v>
      </c>
      <c r="K89" s="125" t="e">
        <f ca="1">'4 - 24 Hr Calc Data'!R95</f>
        <v>#REF!</v>
      </c>
      <c r="L89" s="125" t="e">
        <f ca="1">'4 - 24 Hr Calc Data'!N95</f>
        <v>#DIV/0!</v>
      </c>
      <c r="M89" s="126" t="e">
        <f ca="1">'4 - 24 Hr Calc Data'!P95</f>
        <v>#DIV/0!</v>
      </c>
      <c r="N89" s="125" t="e">
        <f ca="1">'4 - 24 Hr Calc Data'!U95</f>
        <v>#DIV/0!</v>
      </c>
      <c r="O89" s="125" t="e">
        <f ca="1">'4 - 24 Hr Calc Data'!V95</f>
        <v>#DIV/0!</v>
      </c>
      <c r="P89" s="125" t="e">
        <f ca="1">'4 - 24 Hr Calc Data'!W95</f>
        <v>#DIV/0!</v>
      </c>
      <c r="Q89" s="127" t="e">
        <f t="shared" ca="1" si="1"/>
        <v>#DIV/0!</v>
      </c>
    </row>
    <row r="90" spans="1:17" ht="14" x14ac:dyDescent="0.15">
      <c r="A90" s="134" t="str">
        <f>'3 - 4 Hr Calc Data'!A96</f>
        <v/>
      </c>
      <c r="B90" s="135">
        <f>'2 - 24 Hr Raw Data'!R92</f>
        <v>0</v>
      </c>
      <c r="C90" s="281" t="str">
        <f>'4 - 24 Hr Calc Data'!B96</f>
        <v/>
      </c>
      <c r="D90" s="284" t="e">
        <f ca="1">'3 - 4 Hr Calc Data'!Q96</f>
        <v>#DIV/0!</v>
      </c>
      <c r="E90" s="124" t="e">
        <f ca="1">'3 - 4 Hr Calc Data'!L96</f>
        <v>#DIV/0!</v>
      </c>
      <c r="F90" s="124" t="e">
        <f ca="1">'3 - 4 Hr Calc Data'!R96</f>
        <v>#DIV/0!</v>
      </c>
      <c r="G90" s="124" t="e">
        <f ca="1">'3 - 4 Hr Calc Data'!N96</f>
        <v>#DIV/0!</v>
      </c>
      <c r="H90" s="285" t="e">
        <f ca="1">'3 - 4 Hr Calc Data'!P96</f>
        <v>#DIV/0!</v>
      </c>
      <c r="I90" s="289" t="e">
        <f ca="1">'4 - 24 Hr Calc Data'!Q96</f>
        <v>#REF!</v>
      </c>
      <c r="J90" s="125" t="e">
        <f ca="1">'4 - 24 Hr Calc Data'!L96</f>
        <v>#DIV/0!</v>
      </c>
      <c r="K90" s="125" t="e">
        <f ca="1">'4 - 24 Hr Calc Data'!R96</f>
        <v>#REF!</v>
      </c>
      <c r="L90" s="125" t="e">
        <f ca="1">'4 - 24 Hr Calc Data'!N96</f>
        <v>#DIV/0!</v>
      </c>
      <c r="M90" s="126" t="e">
        <f ca="1">'4 - 24 Hr Calc Data'!P96</f>
        <v>#DIV/0!</v>
      </c>
      <c r="N90" s="125" t="e">
        <f ca="1">'4 - 24 Hr Calc Data'!U96</f>
        <v>#DIV/0!</v>
      </c>
      <c r="O90" s="125" t="e">
        <f ca="1">'4 - 24 Hr Calc Data'!V96</f>
        <v>#DIV/0!</v>
      </c>
      <c r="P90" s="125" t="e">
        <f ca="1">'4 - 24 Hr Calc Data'!W96</f>
        <v>#DIV/0!</v>
      </c>
      <c r="Q90" s="127" t="e">
        <f t="shared" ca="1" si="1"/>
        <v>#DIV/0!</v>
      </c>
    </row>
    <row r="91" spans="1:17" ht="14" x14ac:dyDescent="0.15">
      <c r="A91" s="134" t="str">
        <f>'3 - 4 Hr Calc Data'!A97</f>
        <v/>
      </c>
      <c r="B91" s="135">
        <f>'2 - 24 Hr Raw Data'!R93</f>
        <v>0</v>
      </c>
      <c r="C91" s="281" t="str">
        <f>'4 - 24 Hr Calc Data'!B97</f>
        <v/>
      </c>
      <c r="D91" s="284" t="e">
        <f ca="1">'3 - 4 Hr Calc Data'!Q97</f>
        <v>#DIV/0!</v>
      </c>
      <c r="E91" s="124" t="e">
        <f ca="1">'3 - 4 Hr Calc Data'!L97</f>
        <v>#DIV/0!</v>
      </c>
      <c r="F91" s="124" t="e">
        <f ca="1">'3 - 4 Hr Calc Data'!R97</f>
        <v>#DIV/0!</v>
      </c>
      <c r="G91" s="124" t="e">
        <f ca="1">'3 - 4 Hr Calc Data'!N97</f>
        <v>#DIV/0!</v>
      </c>
      <c r="H91" s="285" t="e">
        <f ca="1">'3 - 4 Hr Calc Data'!P97</f>
        <v>#DIV/0!</v>
      </c>
      <c r="I91" s="289" t="e">
        <f ca="1">'4 - 24 Hr Calc Data'!Q97</f>
        <v>#REF!</v>
      </c>
      <c r="J91" s="125" t="e">
        <f ca="1">'4 - 24 Hr Calc Data'!L97</f>
        <v>#DIV/0!</v>
      </c>
      <c r="K91" s="125" t="e">
        <f ca="1">'4 - 24 Hr Calc Data'!R97</f>
        <v>#REF!</v>
      </c>
      <c r="L91" s="125" t="e">
        <f ca="1">'4 - 24 Hr Calc Data'!N97</f>
        <v>#DIV/0!</v>
      </c>
      <c r="M91" s="126" t="e">
        <f ca="1">'4 - 24 Hr Calc Data'!P97</f>
        <v>#DIV/0!</v>
      </c>
      <c r="N91" s="125" t="e">
        <f ca="1">'4 - 24 Hr Calc Data'!U97</f>
        <v>#DIV/0!</v>
      </c>
      <c r="O91" s="125" t="e">
        <f ca="1">'4 - 24 Hr Calc Data'!V97</f>
        <v>#DIV/0!</v>
      </c>
      <c r="P91" s="125" t="e">
        <f ca="1">'4 - 24 Hr Calc Data'!W97</f>
        <v>#DIV/0!</v>
      </c>
      <c r="Q91" s="127" t="e">
        <f t="shared" ca="1" si="1"/>
        <v>#DIV/0!</v>
      </c>
    </row>
    <row r="92" spans="1:17" ht="14" x14ac:dyDescent="0.15">
      <c r="A92" s="134" t="str">
        <f>'3 - 4 Hr Calc Data'!A98</f>
        <v/>
      </c>
      <c r="B92" s="135">
        <f>'2 - 24 Hr Raw Data'!R94</f>
        <v>0</v>
      </c>
      <c r="C92" s="281" t="str">
        <f>'4 - 24 Hr Calc Data'!B98</f>
        <v/>
      </c>
      <c r="D92" s="284" t="e">
        <f ca="1">'3 - 4 Hr Calc Data'!Q98</f>
        <v>#DIV/0!</v>
      </c>
      <c r="E92" s="124" t="e">
        <f ca="1">'3 - 4 Hr Calc Data'!L98</f>
        <v>#DIV/0!</v>
      </c>
      <c r="F92" s="124" t="e">
        <f ca="1">'3 - 4 Hr Calc Data'!R98</f>
        <v>#DIV/0!</v>
      </c>
      <c r="G92" s="124" t="e">
        <f ca="1">'3 - 4 Hr Calc Data'!N98</f>
        <v>#DIV/0!</v>
      </c>
      <c r="H92" s="285" t="e">
        <f ca="1">'3 - 4 Hr Calc Data'!P98</f>
        <v>#DIV/0!</v>
      </c>
      <c r="I92" s="289" t="e">
        <f ca="1">'4 - 24 Hr Calc Data'!Q98</f>
        <v>#REF!</v>
      </c>
      <c r="J92" s="125" t="e">
        <f ca="1">'4 - 24 Hr Calc Data'!L98</f>
        <v>#DIV/0!</v>
      </c>
      <c r="K92" s="125" t="e">
        <f ca="1">'4 - 24 Hr Calc Data'!R98</f>
        <v>#REF!</v>
      </c>
      <c r="L92" s="125" t="e">
        <f ca="1">'4 - 24 Hr Calc Data'!N98</f>
        <v>#DIV/0!</v>
      </c>
      <c r="M92" s="126" t="e">
        <f ca="1">'4 - 24 Hr Calc Data'!P98</f>
        <v>#DIV/0!</v>
      </c>
      <c r="N92" s="125" t="e">
        <f ca="1">'4 - 24 Hr Calc Data'!U98</f>
        <v>#DIV/0!</v>
      </c>
      <c r="O92" s="125" t="e">
        <f ca="1">'4 - 24 Hr Calc Data'!V98</f>
        <v>#DIV/0!</v>
      </c>
      <c r="P92" s="125" t="e">
        <f ca="1">'4 - 24 Hr Calc Data'!W98</f>
        <v>#DIV/0!</v>
      </c>
      <c r="Q92" s="127" t="e">
        <f t="shared" ca="1" si="1"/>
        <v>#DIV/0!</v>
      </c>
    </row>
    <row r="93" spans="1:17" ht="14" x14ac:dyDescent="0.15">
      <c r="A93" s="134" t="str">
        <f>'3 - 4 Hr Calc Data'!A99</f>
        <v/>
      </c>
      <c r="B93" s="135">
        <f>'2 - 24 Hr Raw Data'!R95</f>
        <v>0</v>
      </c>
      <c r="C93" s="281" t="str">
        <f>'4 - 24 Hr Calc Data'!B99</f>
        <v/>
      </c>
      <c r="D93" s="284" t="e">
        <f ca="1">'3 - 4 Hr Calc Data'!Q99</f>
        <v>#DIV/0!</v>
      </c>
      <c r="E93" s="124" t="e">
        <f ca="1">'3 - 4 Hr Calc Data'!L99</f>
        <v>#DIV/0!</v>
      </c>
      <c r="F93" s="124" t="e">
        <f ca="1">'3 - 4 Hr Calc Data'!R99</f>
        <v>#DIV/0!</v>
      </c>
      <c r="G93" s="124" t="e">
        <f ca="1">'3 - 4 Hr Calc Data'!N99</f>
        <v>#DIV/0!</v>
      </c>
      <c r="H93" s="285" t="e">
        <f ca="1">'3 - 4 Hr Calc Data'!P99</f>
        <v>#DIV/0!</v>
      </c>
      <c r="I93" s="289" t="e">
        <f ca="1">'4 - 24 Hr Calc Data'!Q99</f>
        <v>#REF!</v>
      </c>
      <c r="J93" s="125" t="e">
        <f ca="1">'4 - 24 Hr Calc Data'!L99</f>
        <v>#DIV/0!</v>
      </c>
      <c r="K93" s="125" t="e">
        <f ca="1">'4 - 24 Hr Calc Data'!R99</f>
        <v>#REF!</v>
      </c>
      <c r="L93" s="125" t="e">
        <f ca="1">'4 - 24 Hr Calc Data'!N99</f>
        <v>#DIV/0!</v>
      </c>
      <c r="M93" s="126" t="e">
        <f ca="1">'4 - 24 Hr Calc Data'!P99</f>
        <v>#DIV/0!</v>
      </c>
      <c r="N93" s="125" t="e">
        <f ca="1">'4 - 24 Hr Calc Data'!U99</f>
        <v>#DIV/0!</v>
      </c>
      <c r="O93" s="125" t="e">
        <f ca="1">'4 - 24 Hr Calc Data'!V99</f>
        <v>#DIV/0!</v>
      </c>
      <c r="P93" s="125" t="e">
        <f ca="1">'4 - 24 Hr Calc Data'!W99</f>
        <v>#DIV/0!</v>
      </c>
      <c r="Q93" s="127" t="e">
        <f t="shared" ca="1" si="1"/>
        <v>#DIV/0!</v>
      </c>
    </row>
    <row r="94" spans="1:17" ht="14" x14ac:dyDescent="0.15">
      <c r="A94" s="134" t="str">
        <f>'3 - 4 Hr Calc Data'!A100</f>
        <v/>
      </c>
      <c r="B94" s="135">
        <f>'2 - 24 Hr Raw Data'!R96</f>
        <v>0</v>
      </c>
      <c r="C94" s="281" t="str">
        <f>'4 - 24 Hr Calc Data'!B100</f>
        <v/>
      </c>
      <c r="D94" s="284" t="e">
        <f ca="1">'3 - 4 Hr Calc Data'!Q100</f>
        <v>#DIV/0!</v>
      </c>
      <c r="E94" s="124" t="e">
        <f ca="1">'3 - 4 Hr Calc Data'!L100</f>
        <v>#DIV/0!</v>
      </c>
      <c r="F94" s="124" t="e">
        <f ca="1">'3 - 4 Hr Calc Data'!R100</f>
        <v>#DIV/0!</v>
      </c>
      <c r="G94" s="124" t="e">
        <f ca="1">'3 - 4 Hr Calc Data'!N100</f>
        <v>#DIV/0!</v>
      </c>
      <c r="H94" s="285" t="e">
        <f ca="1">'3 - 4 Hr Calc Data'!P100</f>
        <v>#DIV/0!</v>
      </c>
      <c r="I94" s="289" t="e">
        <f ca="1">'4 - 24 Hr Calc Data'!Q100</f>
        <v>#REF!</v>
      </c>
      <c r="J94" s="125" t="e">
        <f ca="1">'4 - 24 Hr Calc Data'!L100</f>
        <v>#DIV/0!</v>
      </c>
      <c r="K94" s="125" t="e">
        <f ca="1">'4 - 24 Hr Calc Data'!R100</f>
        <v>#REF!</v>
      </c>
      <c r="L94" s="125" t="e">
        <f ca="1">'4 - 24 Hr Calc Data'!N100</f>
        <v>#DIV/0!</v>
      </c>
      <c r="M94" s="126" t="e">
        <f ca="1">'4 - 24 Hr Calc Data'!P100</f>
        <v>#DIV/0!</v>
      </c>
      <c r="N94" s="125" t="e">
        <f ca="1">'4 - 24 Hr Calc Data'!U100</f>
        <v>#DIV/0!</v>
      </c>
      <c r="O94" s="125" t="e">
        <f ca="1">'4 - 24 Hr Calc Data'!V100</f>
        <v>#DIV/0!</v>
      </c>
      <c r="P94" s="125" t="e">
        <f ca="1">'4 - 24 Hr Calc Data'!W100</f>
        <v>#DIV/0!</v>
      </c>
      <c r="Q94" s="127" t="e">
        <f t="shared" ca="1" si="1"/>
        <v>#DIV/0!</v>
      </c>
    </row>
    <row r="95" spans="1:17" ht="14" x14ac:dyDescent="0.15">
      <c r="A95" s="134" t="str">
        <f>'3 - 4 Hr Calc Data'!A101</f>
        <v/>
      </c>
      <c r="B95" s="135">
        <f>'2 - 24 Hr Raw Data'!R97</f>
        <v>0</v>
      </c>
      <c r="C95" s="281" t="str">
        <f>'4 - 24 Hr Calc Data'!B101</f>
        <v/>
      </c>
      <c r="D95" s="284" t="e">
        <f ca="1">'3 - 4 Hr Calc Data'!Q101</f>
        <v>#DIV/0!</v>
      </c>
      <c r="E95" s="124" t="e">
        <f ca="1">'3 - 4 Hr Calc Data'!L101</f>
        <v>#DIV/0!</v>
      </c>
      <c r="F95" s="124" t="e">
        <f ca="1">'3 - 4 Hr Calc Data'!R101</f>
        <v>#DIV/0!</v>
      </c>
      <c r="G95" s="124" t="e">
        <f ca="1">'3 - 4 Hr Calc Data'!N101</f>
        <v>#DIV/0!</v>
      </c>
      <c r="H95" s="285" t="e">
        <f ca="1">'3 - 4 Hr Calc Data'!P101</f>
        <v>#DIV/0!</v>
      </c>
      <c r="I95" s="289" t="e">
        <f ca="1">'4 - 24 Hr Calc Data'!Q101</f>
        <v>#REF!</v>
      </c>
      <c r="J95" s="125" t="e">
        <f ca="1">'4 - 24 Hr Calc Data'!L101</f>
        <v>#DIV/0!</v>
      </c>
      <c r="K95" s="125" t="e">
        <f ca="1">'4 - 24 Hr Calc Data'!R101</f>
        <v>#REF!</v>
      </c>
      <c r="L95" s="125" t="e">
        <f ca="1">'4 - 24 Hr Calc Data'!N101</f>
        <v>#DIV/0!</v>
      </c>
      <c r="M95" s="126" t="e">
        <f ca="1">'4 - 24 Hr Calc Data'!P101</f>
        <v>#DIV/0!</v>
      </c>
      <c r="N95" s="125" t="e">
        <f ca="1">'4 - 24 Hr Calc Data'!U101</f>
        <v>#DIV/0!</v>
      </c>
      <c r="O95" s="125" t="e">
        <f ca="1">'4 - 24 Hr Calc Data'!V101</f>
        <v>#DIV/0!</v>
      </c>
      <c r="P95" s="125" t="e">
        <f ca="1">'4 - 24 Hr Calc Data'!W101</f>
        <v>#DIV/0!</v>
      </c>
      <c r="Q95" s="127" t="e">
        <f t="shared" ca="1" si="1"/>
        <v>#DIV/0!</v>
      </c>
    </row>
    <row r="96" spans="1:17" ht="14" x14ac:dyDescent="0.15">
      <c r="A96" s="134" t="str">
        <f>'3 - 4 Hr Calc Data'!A102</f>
        <v/>
      </c>
      <c r="B96" s="135">
        <f>'2 - 24 Hr Raw Data'!R98</f>
        <v>0</v>
      </c>
      <c r="C96" s="281" t="str">
        <f>'4 - 24 Hr Calc Data'!B102</f>
        <v/>
      </c>
      <c r="D96" s="284" t="e">
        <f ca="1">'3 - 4 Hr Calc Data'!Q102</f>
        <v>#DIV/0!</v>
      </c>
      <c r="E96" s="124" t="e">
        <f ca="1">'3 - 4 Hr Calc Data'!L102</f>
        <v>#DIV/0!</v>
      </c>
      <c r="F96" s="124" t="e">
        <f ca="1">'3 - 4 Hr Calc Data'!R102</f>
        <v>#DIV/0!</v>
      </c>
      <c r="G96" s="124" t="e">
        <f ca="1">'3 - 4 Hr Calc Data'!N102</f>
        <v>#DIV/0!</v>
      </c>
      <c r="H96" s="285" t="e">
        <f ca="1">'3 - 4 Hr Calc Data'!P102</f>
        <v>#DIV/0!</v>
      </c>
      <c r="I96" s="289" t="e">
        <f ca="1">'4 - 24 Hr Calc Data'!Q102</f>
        <v>#REF!</v>
      </c>
      <c r="J96" s="125" t="e">
        <f ca="1">'4 - 24 Hr Calc Data'!L102</f>
        <v>#DIV/0!</v>
      </c>
      <c r="K96" s="125" t="e">
        <f ca="1">'4 - 24 Hr Calc Data'!R102</f>
        <v>#REF!</v>
      </c>
      <c r="L96" s="125" t="e">
        <f ca="1">'4 - 24 Hr Calc Data'!N102</f>
        <v>#DIV/0!</v>
      </c>
      <c r="M96" s="126" t="e">
        <f ca="1">'4 - 24 Hr Calc Data'!P102</f>
        <v>#DIV/0!</v>
      </c>
      <c r="N96" s="125" t="e">
        <f ca="1">'4 - 24 Hr Calc Data'!U102</f>
        <v>#DIV/0!</v>
      </c>
      <c r="O96" s="125" t="e">
        <f ca="1">'4 - 24 Hr Calc Data'!V102</f>
        <v>#DIV/0!</v>
      </c>
      <c r="P96" s="125" t="e">
        <f ca="1">'4 - 24 Hr Calc Data'!W102</f>
        <v>#DIV/0!</v>
      </c>
      <c r="Q96" s="127" t="e">
        <f t="shared" ca="1" si="1"/>
        <v>#DIV/0!</v>
      </c>
    </row>
    <row r="97" spans="1:17" ht="14" x14ac:dyDescent="0.15">
      <c r="A97" s="134" t="str">
        <f>'3 - 4 Hr Calc Data'!A103</f>
        <v/>
      </c>
      <c r="B97" s="135">
        <f>'2 - 24 Hr Raw Data'!R99</f>
        <v>0</v>
      </c>
      <c r="C97" s="281" t="str">
        <f>'4 - 24 Hr Calc Data'!B103</f>
        <v/>
      </c>
      <c r="D97" s="284" t="e">
        <f ca="1">'3 - 4 Hr Calc Data'!Q103</f>
        <v>#DIV/0!</v>
      </c>
      <c r="E97" s="124" t="e">
        <f ca="1">'3 - 4 Hr Calc Data'!L103</f>
        <v>#DIV/0!</v>
      </c>
      <c r="F97" s="124" t="e">
        <f ca="1">'3 - 4 Hr Calc Data'!R103</f>
        <v>#DIV/0!</v>
      </c>
      <c r="G97" s="124" t="e">
        <f ca="1">'3 - 4 Hr Calc Data'!N103</f>
        <v>#DIV/0!</v>
      </c>
      <c r="H97" s="285" t="e">
        <f ca="1">'3 - 4 Hr Calc Data'!P103</f>
        <v>#DIV/0!</v>
      </c>
      <c r="I97" s="289" t="e">
        <f ca="1">'4 - 24 Hr Calc Data'!Q103</f>
        <v>#REF!</v>
      </c>
      <c r="J97" s="125" t="e">
        <f ca="1">'4 - 24 Hr Calc Data'!L103</f>
        <v>#DIV/0!</v>
      </c>
      <c r="K97" s="125" t="e">
        <f ca="1">'4 - 24 Hr Calc Data'!R103</f>
        <v>#REF!</v>
      </c>
      <c r="L97" s="125" t="e">
        <f ca="1">'4 - 24 Hr Calc Data'!N103</f>
        <v>#DIV/0!</v>
      </c>
      <c r="M97" s="126" t="e">
        <f ca="1">'4 - 24 Hr Calc Data'!P103</f>
        <v>#DIV/0!</v>
      </c>
      <c r="N97" s="125" t="e">
        <f ca="1">'4 - 24 Hr Calc Data'!U103</f>
        <v>#DIV/0!</v>
      </c>
      <c r="O97" s="125" t="e">
        <f ca="1">'4 - 24 Hr Calc Data'!V103</f>
        <v>#DIV/0!</v>
      </c>
      <c r="P97" s="125" t="e">
        <f ca="1">'4 - 24 Hr Calc Data'!W103</f>
        <v>#DIV/0!</v>
      </c>
      <c r="Q97" s="127" t="e">
        <f t="shared" ca="1" si="1"/>
        <v>#DIV/0!</v>
      </c>
    </row>
    <row r="98" spans="1:17" ht="14" x14ac:dyDescent="0.15">
      <c r="A98" s="134" t="str">
        <f>'3 - 4 Hr Calc Data'!A104</f>
        <v/>
      </c>
      <c r="B98" s="135">
        <f>'2 - 24 Hr Raw Data'!R100</f>
        <v>0</v>
      </c>
      <c r="C98" s="281" t="str">
        <f>'4 - 24 Hr Calc Data'!B104</f>
        <v/>
      </c>
      <c r="D98" s="284" t="e">
        <f ca="1">'3 - 4 Hr Calc Data'!Q104</f>
        <v>#DIV/0!</v>
      </c>
      <c r="E98" s="124" t="e">
        <f ca="1">'3 - 4 Hr Calc Data'!L104</f>
        <v>#DIV/0!</v>
      </c>
      <c r="F98" s="124" t="e">
        <f ca="1">'3 - 4 Hr Calc Data'!R104</f>
        <v>#DIV/0!</v>
      </c>
      <c r="G98" s="124" t="e">
        <f ca="1">'3 - 4 Hr Calc Data'!N104</f>
        <v>#DIV/0!</v>
      </c>
      <c r="H98" s="285" t="e">
        <f ca="1">'3 - 4 Hr Calc Data'!P104</f>
        <v>#DIV/0!</v>
      </c>
      <c r="I98" s="289" t="e">
        <f ca="1">'4 - 24 Hr Calc Data'!Q104</f>
        <v>#REF!</v>
      </c>
      <c r="J98" s="125" t="e">
        <f ca="1">'4 - 24 Hr Calc Data'!L104</f>
        <v>#DIV/0!</v>
      </c>
      <c r="K98" s="125" t="e">
        <f ca="1">'4 - 24 Hr Calc Data'!R104</f>
        <v>#REF!</v>
      </c>
      <c r="L98" s="125" t="e">
        <f ca="1">'4 - 24 Hr Calc Data'!N104</f>
        <v>#DIV/0!</v>
      </c>
      <c r="M98" s="126" t="e">
        <f ca="1">'4 - 24 Hr Calc Data'!P104</f>
        <v>#DIV/0!</v>
      </c>
      <c r="N98" s="125" t="e">
        <f ca="1">'4 - 24 Hr Calc Data'!U104</f>
        <v>#DIV/0!</v>
      </c>
      <c r="O98" s="125" t="e">
        <f ca="1">'4 - 24 Hr Calc Data'!V104</f>
        <v>#DIV/0!</v>
      </c>
      <c r="P98" s="125" t="e">
        <f ca="1">'4 - 24 Hr Calc Data'!W104</f>
        <v>#DIV/0!</v>
      </c>
      <c r="Q98" s="127" t="e">
        <f t="shared" ca="1" si="1"/>
        <v>#DIV/0!</v>
      </c>
    </row>
    <row r="99" spans="1:17" ht="14" x14ac:dyDescent="0.15">
      <c r="A99" s="134" t="str">
        <f>'3 - 4 Hr Calc Data'!A105</f>
        <v/>
      </c>
      <c r="B99" s="135">
        <f>'2 - 24 Hr Raw Data'!R101</f>
        <v>0</v>
      </c>
      <c r="C99" s="281" t="str">
        <f>'4 - 24 Hr Calc Data'!B105</f>
        <v/>
      </c>
      <c r="D99" s="284" t="e">
        <f ca="1">'3 - 4 Hr Calc Data'!Q105</f>
        <v>#DIV/0!</v>
      </c>
      <c r="E99" s="124" t="e">
        <f ca="1">'3 - 4 Hr Calc Data'!L105</f>
        <v>#DIV/0!</v>
      </c>
      <c r="F99" s="124" t="e">
        <f ca="1">'3 - 4 Hr Calc Data'!R105</f>
        <v>#DIV/0!</v>
      </c>
      <c r="G99" s="124" t="e">
        <f ca="1">'3 - 4 Hr Calc Data'!N105</f>
        <v>#DIV/0!</v>
      </c>
      <c r="H99" s="285" t="e">
        <f ca="1">'3 - 4 Hr Calc Data'!P105</f>
        <v>#DIV/0!</v>
      </c>
      <c r="I99" s="289" t="e">
        <f ca="1">'4 - 24 Hr Calc Data'!Q105</f>
        <v>#REF!</v>
      </c>
      <c r="J99" s="125" t="e">
        <f ca="1">'4 - 24 Hr Calc Data'!L105</f>
        <v>#DIV/0!</v>
      </c>
      <c r="K99" s="125" t="e">
        <f ca="1">'4 - 24 Hr Calc Data'!R105</f>
        <v>#REF!</v>
      </c>
      <c r="L99" s="125" t="e">
        <f ca="1">'4 - 24 Hr Calc Data'!N105</f>
        <v>#DIV/0!</v>
      </c>
      <c r="M99" s="126" t="e">
        <f ca="1">'4 - 24 Hr Calc Data'!P105</f>
        <v>#DIV/0!</v>
      </c>
      <c r="N99" s="125" t="e">
        <f ca="1">'4 - 24 Hr Calc Data'!U105</f>
        <v>#DIV/0!</v>
      </c>
      <c r="O99" s="125" t="e">
        <f ca="1">'4 - 24 Hr Calc Data'!V105</f>
        <v>#DIV/0!</v>
      </c>
      <c r="P99" s="125" t="e">
        <f ca="1">'4 - 24 Hr Calc Data'!W105</f>
        <v>#DIV/0!</v>
      </c>
      <c r="Q99" s="127" t="e">
        <f t="shared" ca="1" si="1"/>
        <v>#DIV/0!</v>
      </c>
    </row>
    <row r="100" spans="1:17" ht="14" x14ac:dyDescent="0.15">
      <c r="A100" s="134" t="str">
        <f>'3 - 4 Hr Calc Data'!A106</f>
        <v/>
      </c>
      <c r="B100" s="135">
        <f>'2 - 24 Hr Raw Data'!R102</f>
        <v>0</v>
      </c>
      <c r="C100" s="281" t="str">
        <f>'4 - 24 Hr Calc Data'!B106</f>
        <v/>
      </c>
      <c r="D100" s="284" t="e">
        <f ca="1">'3 - 4 Hr Calc Data'!Q106</f>
        <v>#DIV/0!</v>
      </c>
      <c r="E100" s="124" t="e">
        <f ca="1">'3 - 4 Hr Calc Data'!L106</f>
        <v>#DIV/0!</v>
      </c>
      <c r="F100" s="124" t="e">
        <f ca="1">'3 - 4 Hr Calc Data'!R106</f>
        <v>#DIV/0!</v>
      </c>
      <c r="G100" s="124" t="e">
        <f ca="1">'3 - 4 Hr Calc Data'!N106</f>
        <v>#DIV/0!</v>
      </c>
      <c r="H100" s="285" t="e">
        <f ca="1">'3 - 4 Hr Calc Data'!P106</f>
        <v>#DIV/0!</v>
      </c>
      <c r="I100" s="289" t="e">
        <f ca="1">'4 - 24 Hr Calc Data'!Q106</f>
        <v>#REF!</v>
      </c>
      <c r="J100" s="125" t="e">
        <f ca="1">'4 - 24 Hr Calc Data'!L106</f>
        <v>#DIV/0!</v>
      </c>
      <c r="K100" s="125" t="e">
        <f ca="1">'4 - 24 Hr Calc Data'!R106</f>
        <v>#REF!</v>
      </c>
      <c r="L100" s="125" t="e">
        <f ca="1">'4 - 24 Hr Calc Data'!N106</f>
        <v>#DIV/0!</v>
      </c>
      <c r="M100" s="126" t="e">
        <f ca="1">'4 - 24 Hr Calc Data'!P106</f>
        <v>#DIV/0!</v>
      </c>
      <c r="N100" s="125" t="e">
        <f ca="1">'4 - 24 Hr Calc Data'!U106</f>
        <v>#DIV/0!</v>
      </c>
      <c r="O100" s="125" t="e">
        <f ca="1">'4 - 24 Hr Calc Data'!V106</f>
        <v>#DIV/0!</v>
      </c>
      <c r="P100" s="125" t="e">
        <f ca="1">'4 - 24 Hr Calc Data'!W106</f>
        <v>#DIV/0!</v>
      </c>
      <c r="Q100" s="127" t="e">
        <f t="shared" ca="1" si="1"/>
        <v>#DIV/0!</v>
      </c>
    </row>
    <row r="101" spans="1:17" ht="15" thickBot="1" x14ac:dyDescent="0.2">
      <c r="A101" s="136" t="str">
        <f>'3 - 4 Hr Calc Data'!A107</f>
        <v/>
      </c>
      <c r="B101" s="137">
        <f>'2 - 24 Hr Raw Data'!R103</f>
        <v>0</v>
      </c>
      <c r="C101" s="282" t="str">
        <f>'4 - 24 Hr Calc Data'!B107</f>
        <v/>
      </c>
      <c r="D101" s="286" t="e">
        <f ca="1">'3 - 4 Hr Calc Data'!Q107</f>
        <v>#DIV/0!</v>
      </c>
      <c r="E101" s="128" t="e">
        <f ca="1">'3 - 4 Hr Calc Data'!L107</f>
        <v>#DIV/0!</v>
      </c>
      <c r="F101" s="128" t="e">
        <f ca="1">'3 - 4 Hr Calc Data'!R107</f>
        <v>#DIV/0!</v>
      </c>
      <c r="G101" s="128" t="e">
        <f ca="1">'3 - 4 Hr Calc Data'!N107</f>
        <v>#DIV/0!</v>
      </c>
      <c r="H101" s="287" t="e">
        <f ca="1">'3 - 4 Hr Calc Data'!P107</f>
        <v>#DIV/0!</v>
      </c>
      <c r="I101" s="290" t="e">
        <f ca="1">'4 - 24 Hr Calc Data'!Q107</f>
        <v>#REF!</v>
      </c>
      <c r="J101" s="129" t="e">
        <f ca="1">'4 - 24 Hr Calc Data'!L107</f>
        <v>#DIV/0!</v>
      </c>
      <c r="K101" s="129" t="e">
        <f ca="1">'4 - 24 Hr Calc Data'!R107</f>
        <v>#REF!</v>
      </c>
      <c r="L101" s="129" t="e">
        <f ca="1">'4 - 24 Hr Calc Data'!N107</f>
        <v>#DIV/0!</v>
      </c>
      <c r="M101" s="130" t="e">
        <f ca="1">'4 - 24 Hr Calc Data'!P107</f>
        <v>#DIV/0!</v>
      </c>
      <c r="N101" s="129" t="e">
        <f ca="1">'4 - 24 Hr Calc Data'!U107</f>
        <v>#DIV/0!</v>
      </c>
      <c r="O101" s="129" t="e">
        <f ca="1">'4 - 24 Hr Calc Data'!V107</f>
        <v>#DIV/0!</v>
      </c>
      <c r="P101" s="129" t="e">
        <f ca="1">'4 - 24 Hr Calc Data'!W107</f>
        <v>#DIV/0!</v>
      </c>
      <c r="Q101" s="131" t="e">
        <f t="shared" ca="1" si="1"/>
        <v>#DIV/0!</v>
      </c>
    </row>
    <row r="102" spans="1:17" x14ac:dyDescent="0.15">
      <c r="A102" s="234"/>
      <c r="B102" s="15"/>
      <c r="C102" s="28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x14ac:dyDescent="0.15">
      <c r="A103" s="234"/>
      <c r="B103" s="37"/>
      <c r="C103" s="28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s="29" customFormat="1" x14ac:dyDescent="0.15">
      <c r="A104" s="235"/>
      <c r="B104" s="38"/>
      <c r="C104" s="31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s="29" customFormat="1" x14ac:dyDescent="0.15">
      <c r="A105" s="235"/>
      <c r="B105" s="38"/>
      <c r="C105" s="31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x14ac:dyDescent="0.15">
      <c r="A106" s="234"/>
      <c r="B106" s="37"/>
      <c r="C106" s="28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x14ac:dyDescent="0.15">
      <c r="A107" s="234"/>
      <c r="B107" s="37"/>
      <c r="C107" s="28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x14ac:dyDescent="0.15">
      <c r="A108" s="234"/>
      <c r="B108" s="37"/>
      <c r="C108" s="28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x14ac:dyDescent="0.15">
      <c r="A109" s="234"/>
      <c r="B109" s="37"/>
      <c r="C109" s="28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x14ac:dyDescent="0.15">
      <c r="A110" s="234"/>
      <c r="B110" s="37"/>
      <c r="C110" s="28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x14ac:dyDescent="0.15">
      <c r="A111" s="234"/>
      <c r="B111" s="37"/>
      <c r="C111" s="2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x14ac:dyDescent="0.15">
      <c r="A112" s="234"/>
      <c r="B112" s="37"/>
      <c r="C112" s="28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1:17" s="29" customFormat="1" x14ac:dyDescent="0.15">
      <c r="A113" s="236"/>
      <c r="B113" s="39"/>
      <c r="C113" s="31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x14ac:dyDescent="0.15">
      <c r="C114" s="28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x14ac:dyDescent="0.15">
      <c r="C115" s="28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x14ac:dyDescent="0.15">
      <c r="C116" s="28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1:17" x14ac:dyDescent="0.15">
      <c r="C117" s="28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17" x14ac:dyDescent="0.15">
      <c r="C118" s="28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1:17" x14ac:dyDescent="0.15">
      <c r="C119" s="28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1:17" x14ac:dyDescent="0.15">
      <c r="C120" s="28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x14ac:dyDescent="0.15">
      <c r="C121" s="28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1:17" x14ac:dyDescent="0.15">
      <c r="C122" s="28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s="33" customFormat="1" x14ac:dyDescent="0.15">
      <c r="A123" s="238"/>
      <c r="B123" s="41"/>
      <c r="C123" s="34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spans="1:17" x14ac:dyDescent="0.15">
      <c r="C124" s="28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x14ac:dyDescent="0.15">
      <c r="C125" s="28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x14ac:dyDescent="0.15">
      <c r="C126" s="28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x14ac:dyDescent="0.15">
      <c r="C127" s="28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x14ac:dyDescent="0.15">
      <c r="C128" s="28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3:17" x14ac:dyDescent="0.15">
      <c r="C129" s="28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3:17" x14ac:dyDescent="0.15">
      <c r="C130" s="28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3:17" x14ac:dyDescent="0.15">
      <c r="C131" s="28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3:17" x14ac:dyDescent="0.15">
      <c r="C132" s="28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3:17" x14ac:dyDescent="0.15">
      <c r="C133" s="28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3:17" x14ac:dyDescent="0.15">
      <c r="C134" s="28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3:17" x14ac:dyDescent="0.15">
      <c r="C135" s="28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3:17" x14ac:dyDescent="0.15">
      <c r="C136" s="28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3:17" x14ac:dyDescent="0.15">
      <c r="C137" s="28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3:17" x14ac:dyDescent="0.15">
      <c r="C138" s="28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3:17" x14ac:dyDescent="0.15">
      <c r="C139" s="28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3:17" x14ac:dyDescent="0.15">
      <c r="C140" s="28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3:17" x14ac:dyDescent="0.15">
      <c r="C141" s="28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3:17" x14ac:dyDescent="0.15">
      <c r="C142" s="28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3:17" x14ac:dyDescent="0.15">
      <c r="C143" s="28"/>
    </row>
    <row r="144" spans="3:17" x14ac:dyDescent="0.15">
      <c r="C144" s="28"/>
    </row>
    <row r="145" spans="3:3" x14ac:dyDescent="0.15">
      <c r="C145" s="28"/>
    </row>
    <row r="146" spans="3:3" x14ac:dyDescent="0.15">
      <c r="C146" s="28"/>
    </row>
    <row r="147" spans="3:3" x14ac:dyDescent="0.15">
      <c r="C147" s="28"/>
    </row>
    <row r="148" spans="3:3" x14ac:dyDescent="0.15">
      <c r="C148" s="28"/>
    </row>
  </sheetData>
  <sheetProtection formatCells="0" formatColumns="0" formatRows="0"/>
  <mergeCells count="2">
    <mergeCell ref="D3:H4"/>
    <mergeCell ref="I3:Q4"/>
  </mergeCells>
  <phoneticPr fontId="7" type="noConversion"/>
  <conditionalFormatting sqref="A6:Q101">
    <cfRule type="expression" dxfId="3" priority="3">
      <formula>$N6&lt;20</formula>
    </cfRule>
    <cfRule type="expression" dxfId="2" priority="4">
      <formula>$N6&lt;30</formula>
    </cfRule>
  </conditionalFormatting>
  <pageMargins left="0.5" right="0.5" top="1" bottom="1" header="0.5" footer="0.3"/>
  <pageSetup scale="49" firstPageNumber="31" fitToHeight="2" orientation="landscape" useFirstPageNumber="1" horizontalDpi="4294967292" verticalDpi="4294967292"/>
  <headerFooter>
    <oddHeader>&amp;L&amp;"Verdana,Italic"&amp;8&amp;K003366MultiFlow Report&amp;R&amp;"Verdana,Italic"&amp;8&amp;K003366Litron Laboratories</oddHeader>
    <oddFooter>&amp;C&amp;"Verdana Italic,Italic"&amp;8&amp;K022452Page &amp;P of 42
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DF1283-0BF2-8F41-97ED-15B27142D53A}">
            <xm:f>OR(ISNUMBER(FIND("not plated",'4 - 24 Hr Calc Data'!$X12)),ISNUMBER(FIND("not analyzed",'4 - 24 Hr Calc Data'!$X12)))</xm:f>
            <x14:dxf>
              <font>
                <b/>
                <i val="0"/>
                <color theme="0"/>
              </font>
              <fill>
                <patternFill>
                  <bgColor rgb="FF808080"/>
                </patternFill>
              </fill>
            </x14:dxf>
          </x14:cfRule>
          <xm:sqref>A6:Q101</xm:sqref>
        </x14:conditionalFormatting>
        <x14:conditionalFormatting xmlns:xm="http://schemas.microsoft.com/office/excel/2006/main">
          <x14:cfRule type="expression" priority="2" id="{69219549-001A-1F41-BDA1-646B1596E5E8}">
            <xm:f>'4 - 24 Hr Calc Data'!$X12&lt;&gt;""</xm:f>
            <x14:dxf>
              <font>
                <b/>
                <i val="0"/>
                <color theme="0"/>
              </font>
              <fill>
                <patternFill>
                  <bgColor rgb="FFB10102"/>
                </patternFill>
              </fill>
            </x14:dxf>
          </x14:cfRule>
          <xm:sqref>A6:Q101</xm:sqref>
        </x14:conditionalFormatting>
      </x14:conditionalFormattings>
    </ex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1 - 4 Hr Raw Data</vt:lpstr>
      <vt:lpstr>2 - 24 Hr Raw Data</vt:lpstr>
      <vt:lpstr>3 - 4 Hr Calc Data</vt:lpstr>
      <vt:lpstr>4 - 24 Hr Calc Data</vt:lpstr>
      <vt:lpstr>5 - Summary</vt:lpstr>
      <vt:lpstr>'1 - 4 Hr Raw Data'!Print_Area</vt:lpstr>
      <vt:lpstr>'2 - 24 Hr Raw Data'!Print_Area</vt:lpstr>
      <vt:lpstr>'3 - 4 Hr Calc Data'!Print_Area</vt:lpstr>
      <vt:lpstr>'4 - 24 Hr Calc Data'!Print_Area</vt:lpstr>
      <vt:lpstr>'5 - Summary'!Print_Area</vt:lpstr>
      <vt:lpstr>'1 - 4 Hr Raw Data'!Print_Titles</vt:lpstr>
      <vt:lpstr>'2 - 24 Hr Raw Data'!Print_Titles</vt:lpstr>
      <vt:lpstr>'3 - 4 Hr Calc Data'!Print_Titles</vt:lpstr>
      <vt:lpstr>'4 - 24 Hr Calc Data'!Print_Titles</vt:lpstr>
      <vt:lpstr>'5 - Summary'!Print_Titles</vt:lpstr>
    </vt:vector>
  </TitlesOfParts>
  <Company>Litron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Bernacki</dc:creator>
  <cp:lastModifiedBy>Microsoft Office User</cp:lastModifiedBy>
  <cp:lastPrinted>2018-06-19T14:16:13Z</cp:lastPrinted>
  <dcterms:created xsi:type="dcterms:W3CDTF">2015-07-24T15:23:48Z</dcterms:created>
  <dcterms:modified xsi:type="dcterms:W3CDTF">2022-09-07T19:08:11Z</dcterms:modified>
</cp:coreProperties>
</file>